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Лист1" sheetId="1" r:id="rId1"/>
    <sheet name="Лист2" sheetId="2" r:id="rId2"/>
    <sheet name="Лист3" sheetId="3" r:id="rId3"/>
  </sheets>
  <calcPr calcId="1456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T220" i="1" l="1"/>
  <c r="T219" i="1"/>
  <c r="T218" i="1"/>
  <c r="T192" i="1"/>
  <c r="T193" i="1"/>
  <c r="T194" i="1"/>
  <c r="T195" i="1"/>
  <c r="T196" i="1"/>
  <c r="T197" i="1"/>
  <c r="T198" i="1"/>
  <c r="T199" i="1"/>
  <c r="T200" i="1"/>
  <c r="T201" i="1"/>
  <c r="T202" i="1"/>
  <c r="T203" i="1"/>
  <c r="T204" i="1"/>
  <c r="T205" i="1"/>
  <c r="T206" i="1"/>
  <c r="T207" i="1"/>
  <c r="T208" i="1"/>
  <c r="T209" i="1"/>
  <c r="T210" i="1"/>
  <c r="T211" i="1"/>
  <c r="T212" i="1"/>
  <c r="T213" i="1"/>
  <c r="T214" i="1"/>
  <c r="T215" i="1"/>
  <c r="T216" i="1"/>
  <c r="T217" i="1"/>
  <c r="T191" i="1"/>
  <c r="T190" i="1"/>
  <c r="T189" i="1"/>
  <c r="T176" i="1"/>
  <c r="T177" i="1"/>
  <c r="T178" i="1"/>
  <c r="T179" i="1"/>
  <c r="T180" i="1"/>
  <c r="T181" i="1"/>
  <c r="T182" i="1"/>
  <c r="T183" i="1"/>
  <c r="T184" i="1"/>
  <c r="T185" i="1"/>
  <c r="T186" i="1"/>
  <c r="T187" i="1"/>
  <c r="T188" i="1"/>
  <c r="T175" i="1"/>
  <c r="T174" i="1"/>
  <c r="T171" i="1"/>
  <c r="T172" i="1"/>
  <c r="T173" i="1"/>
  <c r="T170" i="1"/>
  <c r="T150" i="1"/>
  <c r="T151" i="1"/>
  <c r="T152" i="1"/>
  <c r="T153" i="1"/>
  <c r="T154" i="1"/>
  <c r="T155" i="1"/>
  <c r="T156" i="1"/>
  <c r="T157" i="1"/>
  <c r="T158" i="1"/>
  <c r="T159" i="1"/>
  <c r="T160" i="1"/>
  <c r="T161" i="1"/>
  <c r="T162" i="1"/>
  <c r="T163" i="1"/>
  <c r="T164" i="1"/>
  <c r="T165" i="1"/>
  <c r="T166" i="1"/>
  <c r="T167" i="1"/>
  <c r="T168" i="1"/>
  <c r="T169" i="1"/>
  <c r="T149" i="1"/>
  <c r="T146" i="1"/>
  <c r="T147" i="1"/>
  <c r="T148" i="1"/>
  <c r="T145" i="1"/>
  <c r="T133" i="1"/>
  <c r="T134" i="1"/>
  <c r="T135" i="1"/>
  <c r="T136" i="1"/>
  <c r="T137" i="1"/>
  <c r="T138" i="1"/>
  <c r="T139" i="1"/>
  <c r="T140" i="1"/>
  <c r="T141" i="1"/>
  <c r="T142" i="1"/>
  <c r="T143" i="1"/>
  <c r="T144" i="1"/>
  <c r="T132" i="1"/>
  <c r="T125" i="1"/>
  <c r="T126" i="1"/>
  <c r="T127" i="1"/>
  <c r="T128" i="1"/>
  <c r="T129" i="1"/>
  <c r="T130" i="1"/>
  <c r="T131" i="1"/>
  <c r="T124" i="1"/>
  <c r="T122" i="1"/>
  <c r="T123" i="1"/>
  <c r="T121" i="1"/>
  <c r="T114" i="1"/>
  <c r="T115" i="1"/>
  <c r="T116" i="1"/>
  <c r="T117" i="1"/>
  <c r="T118" i="1"/>
  <c r="T119" i="1"/>
  <c r="T120" i="1"/>
  <c r="T113" i="1"/>
  <c r="Q112" i="1" l="1"/>
  <c r="Q111" i="1"/>
  <c r="Q110" i="1"/>
  <c r="Q109" i="1"/>
  <c r="Q108" i="1" l="1"/>
  <c r="T108" i="1" s="1"/>
  <c r="Q107" i="1"/>
  <c r="T107" i="1" s="1"/>
  <c r="C9" i="2" l="1"/>
  <c r="C8" i="2"/>
  <c r="C7" i="2"/>
  <c r="C6" i="2"/>
  <c r="C5" i="2"/>
  <c r="C4" i="2"/>
  <c r="C3" i="2"/>
  <c r="C2" i="2"/>
  <c r="Q106" i="1"/>
  <c r="Q105" i="1"/>
  <c r="Q104" i="1"/>
  <c r="Q103" i="1"/>
  <c r="Q102" i="1"/>
  <c r="Q101" i="1"/>
  <c r="Q100" i="1"/>
  <c r="Q99" i="1"/>
  <c r="Q98" i="1"/>
  <c r="Q97" i="1"/>
  <c r="Q96" i="1"/>
  <c r="Q95" i="1"/>
  <c r="Q94" i="1"/>
  <c r="Q93" i="1"/>
  <c r="Q92" i="1"/>
  <c r="Q91" i="1"/>
  <c r="Q90" i="1"/>
  <c r="Q89" i="1"/>
  <c r="Q88" i="1"/>
  <c r="Q87" i="1"/>
  <c r="Q86" i="1"/>
  <c r="Q85" i="1"/>
  <c r="Q84" i="1"/>
  <c r="Q83" i="1"/>
  <c r="Q82" i="1"/>
  <c r="Q81" i="1"/>
  <c r="Q80" i="1"/>
  <c r="Q79" i="1"/>
  <c r="Q78" i="1"/>
  <c r="Q77" i="1"/>
  <c r="Q76" i="1"/>
  <c r="Q75" i="1"/>
  <c r="Q74" i="1"/>
  <c r="Q73" i="1"/>
  <c r="Q72" i="1"/>
  <c r="Q71" i="1"/>
  <c r="Q70" i="1"/>
  <c r="Q69" i="1"/>
  <c r="Q68" i="1"/>
  <c r="Q67" i="1"/>
  <c r="Q66" i="1"/>
  <c r="Q65" i="1"/>
  <c r="Q64" i="1"/>
  <c r="Q63" i="1"/>
  <c r="Q62" i="1"/>
  <c r="Q61" i="1"/>
  <c r="Q60" i="1"/>
  <c r="Q59" i="1"/>
  <c r="Q58" i="1"/>
  <c r="Q57" i="1"/>
  <c r="Q56" i="1"/>
  <c r="Q55" i="1"/>
  <c r="Q54" i="1"/>
  <c r="Q53" i="1"/>
  <c r="Q52" i="1"/>
  <c r="Q51" i="1"/>
  <c r="Q50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</calcChain>
</file>

<file path=xl/sharedStrings.xml><?xml version="1.0" encoding="utf-8"?>
<sst xmlns="http://schemas.openxmlformats.org/spreadsheetml/2006/main" count="912" uniqueCount="264">
  <si>
    <t>№ п/п</t>
  </si>
  <si>
    <t>Дата закупки</t>
  </si>
  <si>
    <t>Способ осуществления закупки</t>
  </si>
  <si>
    <t>Предмет закупки</t>
  </si>
  <si>
    <r>
      <rPr>
        <sz val="10"/>
        <color rgb="FF000000"/>
        <rFont val="Calibri"/>
        <family val="2"/>
        <charset val="204"/>
      </rPr>
      <t xml:space="preserve">Цена за единицу товара, работ, услуг (тыс. руб.) </t>
    </r>
    <r>
      <rPr>
        <sz val="10"/>
        <color rgb="FFFF0000"/>
        <rFont val="Calibri"/>
        <family val="2"/>
        <charset val="204"/>
      </rPr>
      <t>с НДС</t>
    </r>
  </si>
  <si>
    <t>Единица измерения</t>
  </si>
  <si>
    <t>Количество (объем товаров, работ, услуг)</t>
  </si>
  <si>
    <r>
      <rPr>
        <sz val="10"/>
        <color rgb="FF000000"/>
        <rFont val="Calibri"/>
        <family val="2"/>
        <charset val="204"/>
      </rPr>
      <t xml:space="preserve">Сумма закупки (товаров, работ, услуг) (тыс. руб.)
</t>
    </r>
    <r>
      <rPr>
        <sz val="10"/>
        <color rgb="FFFF0000"/>
        <rFont val="Calibri"/>
        <family val="2"/>
        <charset val="204"/>
      </rPr>
      <t>с НДС</t>
    </r>
  </si>
  <si>
    <t>Поставщик (подрядная организация)</t>
  </si>
  <si>
    <t>Реквизиты документа</t>
  </si>
  <si>
    <t>Конкурентные закупки</t>
  </si>
  <si>
    <t>Неконкурентная закупка</t>
  </si>
  <si>
    <t>Торги</t>
  </si>
  <si>
    <t>Иной способ, установленный положением о закупке</t>
  </si>
  <si>
    <t>единственный поставщик (исполнитель, подрядчик)</t>
  </si>
  <si>
    <t>иное</t>
  </si>
  <si>
    <t>конкурс</t>
  </si>
  <si>
    <t>аукцион</t>
  </si>
  <si>
    <t>запрос котировок</t>
  </si>
  <si>
    <t>запрос предложений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</si>
  <si>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</si>
  <si>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</si>
  <si>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</si>
  <si>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</si>
  <si>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</si>
  <si>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</si>
  <si>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</si>
  <si>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</si>
  <si>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</si>
  <si>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</si>
  <si>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>+</t>
  </si>
  <si>
    <t>Шина 215/55R16 Cordiant Snow Cross TL шип</t>
  </si>
  <si>
    <t>Штука</t>
  </si>
  <si>
    <t>БШК ООО</t>
  </si>
  <si>
    <t>Договор по товарам № 4988-АО-22 от 12.09.2022</t>
  </si>
  <si>
    <t>Шина 265/65R17 Viatti шип</t>
  </si>
  <si>
    <t>Шины 215/55R17 Viatti</t>
  </si>
  <si>
    <t>Шина 235/65R16С Кама Евро НК-131 115/113RTL</t>
  </si>
  <si>
    <t>Шина 265/65R17 Cordiant Сomfort</t>
  </si>
  <si>
    <t>Шина 235/70R16 Кама-221</t>
  </si>
  <si>
    <t>Шина 205/55R16 Tunga Zadiak 2, PS-7 94T TL</t>
  </si>
  <si>
    <t>Шина 16.9-24  TI04 149А8 S116 12pr TL</t>
  </si>
  <si>
    <t>Шина 245/70R16 Cordiant All Terrain ОА-1 TL, ОШЗ</t>
  </si>
  <si>
    <t>Шина 19.5L-24 BKT TR459 151A8 12</t>
  </si>
  <si>
    <t>Шина 18.4-26 Mitas TI06 IND 156 A8 TL 12 pr</t>
  </si>
  <si>
    <t>Шина 235/65R16С Viatti V-524 115/113R</t>
  </si>
  <si>
    <t>Шина 185/75R13 C КАМА всесезонная</t>
  </si>
  <si>
    <t>Шина 225/75R16 Кама-219 104Q TL</t>
  </si>
  <si>
    <t>Шина 225/55R17 Pirelli Cinturato P7</t>
  </si>
  <si>
    <t>Шина 235/75R17.5 Кама NT-202 143/141J</t>
  </si>
  <si>
    <t>Шина 425/85R21 Кама-1260-2 14 146J</t>
  </si>
  <si>
    <t>Шина 11.2-20 АШК Ф-35</t>
  </si>
  <si>
    <t>Шина 12.5/80-18 (320/80-18) Mitas TR09 138/125A8 12pr TL</t>
  </si>
  <si>
    <t>Шина с/х 15.5R38 Nortec ТА-02 134 ТТ</t>
  </si>
  <si>
    <t>Шина 215/90-15С/8.40-15 Я-245-1 99К ТТ</t>
  </si>
  <si>
    <t>Шина 225/75R16C CA-2 121/120R TL</t>
  </si>
  <si>
    <t>Шина 225/85R15 C И-502 Кама</t>
  </si>
  <si>
    <t>Шина 9.00R20 (260х508) О-40БМ</t>
  </si>
  <si>
    <t>Шина 315/80R22.5 Tyrex All Steel Road VM-1</t>
  </si>
  <si>
    <t>Шина 215/65R16 Кама 365 Suv TL102T</t>
  </si>
  <si>
    <t>Шина 175/70R13 Кама-505  82Т шип, НКШ</t>
  </si>
  <si>
    <t>Шина 185/65R15 Tunga Nordway шип</t>
  </si>
  <si>
    <t>Шина 185/75R16 Кама</t>
  </si>
  <si>
    <t>Шина 185/75R16С Кама-EURO-520  104/102R TL, шип НКШ, а/шина</t>
  </si>
  <si>
    <t>Шина 195/65R15</t>
  </si>
  <si>
    <t>Шина 195/75R16С Viatti V524 TL</t>
  </si>
  <si>
    <t>Шина 205/55R16 Cordiant Snow-Cross 94T шип</t>
  </si>
  <si>
    <t>Шина 205/55R16 Viatti V522 91T</t>
  </si>
  <si>
    <t>Шина 205/70R15 Cordiant Snow-Cross PW-2 TL, ОШЗ, шип</t>
  </si>
  <si>
    <t>Шина 205/70R16 Кама</t>
  </si>
  <si>
    <t>Шина 205/70R15 Viatti V-524 106/104R</t>
  </si>
  <si>
    <t>Шина 205/75R16С Кама Евро НК-520 110/108R TL шип, НКШ</t>
  </si>
  <si>
    <t>Шина 215/55R17 Viatti V-522 шип</t>
  </si>
  <si>
    <t>Шина 215/60R16 Viatti V-522</t>
  </si>
  <si>
    <t>Шина 215/65R16 Cordiant Snow Cross PW-2 шип</t>
  </si>
  <si>
    <t>Шина 215/65R16 Cordiant CW-2 109/107Q TL шип</t>
  </si>
  <si>
    <t>Шина 215/75R16C Cordiant Business CW-2 116/114Q TL, ОШЗ шип</t>
  </si>
  <si>
    <t>Шина 225/55R17 Cordiant PW-2 101T шип</t>
  </si>
  <si>
    <t>Шина 225/75R16 КАМА шип</t>
  </si>
  <si>
    <t>Шина 235/55R18 Cordiant 104T шип</t>
  </si>
  <si>
    <t>Шина 235/70R16 НК-532 TL шип</t>
  </si>
  <si>
    <t>Шина 245/70R16 Cordiant Snow-Cross  (PW-2) 107 T, шип</t>
  </si>
  <si>
    <t>Шина 265/65R17 Cordiant Snow-Cross PW-2 116T TL</t>
  </si>
  <si>
    <t>Шина 175/70R13 Tunga 86T TL</t>
  </si>
  <si>
    <t>Шина 185/65R15 Viatti Strada Asimmetrico V-130</t>
  </si>
  <si>
    <t>Шина 185/75R16С КАМА 365 LT (HK-243) 104-102Q</t>
  </si>
  <si>
    <t>Шина 195/65R15 Кама 365 (НК-241) TL 91H</t>
  </si>
  <si>
    <t>Шина 195/75R16 Кама Евро НК-131</t>
  </si>
  <si>
    <t>Шина 205/75R16C Nokian шип</t>
  </si>
  <si>
    <t>Шина 215/55 R16 Cordiant Sport 3 PS-2</t>
  </si>
  <si>
    <t>Шина 215/75R16C Cordiant Business CA</t>
  </si>
  <si>
    <t>Шина 215/75R17.5 КАМА NU301</t>
  </si>
  <si>
    <t>Шина 225/50R17 Cordiant</t>
  </si>
  <si>
    <t>Шина 225/55R17 Yokohama</t>
  </si>
  <si>
    <t>Шина 16.9-28 (440/80-28) ВКТ</t>
  </si>
  <si>
    <t>Шина 16.0-70-20 ВКТ 154А8</t>
  </si>
  <si>
    <t>Шина 440/80-30 (16.9-30)</t>
  </si>
  <si>
    <t>Шина 385/65R 22.5 Кама NF 202 160К</t>
  </si>
  <si>
    <t>Шина 11.00R20 Кама-310</t>
  </si>
  <si>
    <t>Шина 11.00R22.5 Кама NF-701</t>
  </si>
  <si>
    <t>Шина 12.00R18 HK-431 136J</t>
  </si>
  <si>
    <t>Шина 12.00-20 Кама</t>
  </si>
  <si>
    <t>Шина 8.25R20 (240R508) У-2 ОШЗ</t>
  </si>
  <si>
    <t>Шина 10.00R20 Кама-310</t>
  </si>
  <si>
    <t>Муфта Hawkey 350 (918-2439)</t>
  </si>
  <si>
    <t>АТРИУМ ООО</t>
  </si>
  <si>
    <t>Договор по товарам № 5166-АО-22 от 14.09.2022</t>
  </si>
  <si>
    <t>Фиксатор 16-40</t>
  </si>
  <si>
    <t>Масло моторное 10W40</t>
  </si>
  <si>
    <t>Фильтр масляный</t>
  </si>
  <si>
    <t>Фильтр топливный</t>
  </si>
  <si>
    <t>Фильтр топливный 40602</t>
  </si>
  <si>
    <t>Муфта шпинделя</t>
  </si>
  <si>
    <t>Наконечник шпинделя</t>
  </si>
  <si>
    <t>Ролик 129-010</t>
  </si>
  <si>
    <t>Фильтр бурового раствора</t>
  </si>
  <si>
    <t>Х</t>
  </si>
  <si>
    <t>Шина 400/70-20 Michelin Power CL</t>
  </si>
  <si>
    <t xml:space="preserve">Договор по товарам № 8712-АО-21 от 30.12.2021
в редакции дополнительного соглашения №2 от 01.04.2022 </t>
  </si>
  <si>
    <t>Шина 440/80-24 Michelin Power CL</t>
  </si>
  <si>
    <t>Стартер</t>
  </si>
  <si>
    <t>ДЕТАЛЬ-ЭКСПЕРТ ООО</t>
  </si>
  <si>
    <t>Договор поставки № 2291-АО-21 от 13.05.2021
в редакции дополнительного соглашения №1 от 17.11.2021</t>
  </si>
  <si>
    <t>Трубка</t>
  </si>
  <si>
    <t xml:space="preserve"> Извещение о проведении маркетинговых исследований                   № ГП209148                      от 01.09.2022</t>
  </si>
  <si>
    <t>Услуги (работы) по техническому диагностированию и экспертизе промышленной безопасности газорегуляторного пункта (ГРП)</t>
  </si>
  <si>
    <t>шт.</t>
  </si>
  <si>
    <t>ООО "ГАЗТЕХЭКСПЕРТ"</t>
  </si>
  <si>
    <t>Итоговый протокол № 22-02-36/395-2 закрытых маргетинговых исследований                              № 395/ЗМИ/01.09.2022 от 23.09.2022</t>
  </si>
  <si>
    <t>Услуги (работы) по техническому диагностированию и экспертизе промышленной безопасности шкафного пункта редуцирования газа (ГРПШ)</t>
  </si>
  <si>
    <t>ЭТП ГПБ ГП220586</t>
  </si>
  <si>
    <t>Поставка инструментов (машин углошлифовальных, шуруповёртов)</t>
  </si>
  <si>
    <t>шт</t>
  </si>
  <si>
    <t>ООО "Торговый Дом Мир инструмента"</t>
  </si>
  <si>
    <t>Основной договор №4919-ОС-22(бн) от 08.09.2022 г.</t>
  </si>
  <si>
    <t xml:space="preserve">единственный поставщик </t>
  </si>
  <si>
    <t>Оказание услуг по сервисному обслуживанию сварочного оборудования Gator-250</t>
  </si>
  <si>
    <t>ООО "Фьюжен-Полимер"</t>
  </si>
  <si>
    <t>Основной договор №5096-ГС-22(бн) от 12.09.2022 г.</t>
  </si>
  <si>
    <t>Поставка кабелей заземления для сварочных инверторов</t>
  </si>
  <si>
    <t>ООО "СВАРБИ"</t>
  </si>
  <si>
    <t>Основной договор №5136-ОС-22(бн) от 13.09.2022 г.</t>
  </si>
  <si>
    <t>Оказание услуг по ремонту сварочного оборудования Friatec</t>
  </si>
  <si>
    <t>ООО "Ариэль Пласткомплект"</t>
  </si>
  <si>
    <t>Основной договор №5412-ГС-22(бн) от 22.09.2022 г.</t>
  </si>
  <si>
    <t>Прокладка  ФЛ-ПЛ-003 151х106х2,8мм</t>
  </si>
  <si>
    <t>Прокладка Графлан ФЛ-ПЛ-003 132х87х2,8мм</t>
  </si>
  <si>
    <t>Прокладка 282х216х2,8мм</t>
  </si>
  <si>
    <t>Прокладка Графлан ФЛ-ПЛ-003 B106хL57хS3,8</t>
  </si>
  <si>
    <t>Прокладка 206х161х3,8 мм</t>
  </si>
  <si>
    <t>Прокладка фланцевая Графлан ФЛ-ПЛ-003 115х75х4.8мм</t>
  </si>
  <si>
    <t>Прокладка фланцевая Графлан ФЛ-ПЛ-003 91х45х2.8мм</t>
  </si>
  <si>
    <t>Прокладка  фланцевая 161х106х3,8мм</t>
  </si>
  <si>
    <t>Договор по товарам № 9103-ОС-21 от 10.01.2022</t>
  </si>
  <si>
    <t>МБ-СТРОЙ ООО</t>
  </si>
  <si>
    <t>Заглушка стальная внутренняя резьба ДУ50</t>
  </si>
  <si>
    <t>Заглушка стальная наружная резьба ДУ15</t>
  </si>
  <si>
    <t>Заглушка стальная наружная резьба ДУ32</t>
  </si>
  <si>
    <t>Договор по товарам № 1714-ОС-22 от 24.02.2022</t>
  </si>
  <si>
    <t>АЛЬЯНС ООО</t>
  </si>
  <si>
    <t>Заглушка стальная внутренняя резьба ДУ15</t>
  </si>
  <si>
    <t xml:space="preserve">Заглушка стальная внутренняя резьба ДУ20 </t>
  </si>
  <si>
    <t>Заглушка стальная внутренняя резьба ДУ25</t>
  </si>
  <si>
    <t>Заглушка стальная внутренняя резьба ДУ32</t>
  </si>
  <si>
    <t>Заглушка стальная наружная резьба ДУ20</t>
  </si>
  <si>
    <t>Заглушка стальная наружная резьба ДУ25</t>
  </si>
  <si>
    <t>Втулка изолирующая ДУ10</t>
  </si>
  <si>
    <t>Втулка изолирующая ДУ12</t>
  </si>
  <si>
    <t>Втулка изолирующая ДУ14</t>
  </si>
  <si>
    <t>Втулка изолирующая ДУ16</t>
  </si>
  <si>
    <t>Втулка изолирующая ДУ18</t>
  </si>
  <si>
    <t>Втулка изолирующая ДУ20</t>
  </si>
  <si>
    <t>Соединение изолирующее приварное РУ1.6МПа ДУ100</t>
  </si>
  <si>
    <t>Соединение изолирующее приварное РУ1.6МПа СИ-150</t>
  </si>
  <si>
    <t>Соединение изолирующее приварное РУ1.6МПа СИ-32с</t>
  </si>
  <si>
    <t>Соединение изолирующее приварное РУ1.6МПа ДУ50</t>
  </si>
  <si>
    <t>Соединение изолирующее приварное РУ1.6МПа ДУ80</t>
  </si>
  <si>
    <t>Соединение изолирующее резьбовое СИ-25</t>
  </si>
  <si>
    <t>Соединение изолирующее резьбовое СИ-32р</t>
  </si>
  <si>
    <t>АИР-ГАЗ ООО</t>
  </si>
  <si>
    <t>Договор по товарам № 1766-ОС-22 от 28.02.2022</t>
  </si>
  <si>
    <t>Кольцо уплотнительное для регулятора давления газа РДП-50Н D8.7х1.9мм</t>
  </si>
  <si>
    <t>Регулятор давления газа РДГ-150</t>
  </si>
  <si>
    <t>Клапан предохранительный сбросной ПСК-50Н/50</t>
  </si>
  <si>
    <t>Регулятор давления газа РДП-50Н</t>
  </si>
  <si>
    <t>ГАЗКОМПЛЕКТ СЕВЕРО-ЗАПАД ООО</t>
  </si>
  <si>
    <t>Договор по товарам № 2148-ОС-22 от 23.03.2022</t>
  </si>
  <si>
    <t>Контргайка стальная ДУ15 ГОСТ 8968</t>
  </si>
  <si>
    <t>Контрагайка стальная Ду20</t>
  </si>
  <si>
    <t>Контрагайка стальная Ду25</t>
  </si>
  <si>
    <t>Контрагайка стальная Ду32</t>
  </si>
  <si>
    <t>Муфта стальная прямая ДУ15 ГОСТ 8966</t>
  </si>
  <si>
    <t>Муфта стальная прямая ДУ20 ГОСТ 8966</t>
  </si>
  <si>
    <t>Муфта стальная прямая ДУ25 ГОСТ 8966</t>
  </si>
  <si>
    <t>Муфта стальная прямая ДУ32 ГОСТ 8966</t>
  </si>
  <si>
    <t>Муфта стальная прямая ДУ50 ГОСТ 8966</t>
  </si>
  <si>
    <t>Резьба стальная Ду15</t>
  </si>
  <si>
    <t>Резьба стальная Ду20</t>
  </si>
  <si>
    <t>Резьба стальная Ду25</t>
  </si>
  <si>
    <t>Резьба стальная Ду32</t>
  </si>
  <si>
    <t>Сгон стальной ДУ15</t>
  </si>
  <si>
    <t>Сгон стальной ДУ20</t>
  </si>
  <si>
    <t>Сгон стальной Ду25</t>
  </si>
  <si>
    <t>Сгон стальной ДУ32</t>
  </si>
  <si>
    <t xml:space="preserve">Заглушка чугунная ДУ15 ВР </t>
  </si>
  <si>
    <t>Заглушка чугунная ДУ15 НР</t>
  </si>
  <si>
    <t xml:space="preserve">Заглушка чугунная ДУ20 НР </t>
  </si>
  <si>
    <t>Заглушка чугунная ДУ32 ВР ГОСТ 6357-81</t>
  </si>
  <si>
    <t>Ковер газовый стальной D159</t>
  </si>
  <si>
    <t>Ковер газовый ПП большой</t>
  </si>
  <si>
    <t>Подушка для ковера большого</t>
  </si>
  <si>
    <t>Ковер газовый ПП малый</t>
  </si>
  <si>
    <t>Подушка для ковера малого</t>
  </si>
  <si>
    <t>Плаксин Юрий Олегович ИП</t>
  </si>
  <si>
    <t>Договор по товарам № 1687-ОС-22 от 21.02.2022</t>
  </si>
  <si>
    <t>Манометр МП160М-1,6МПа</t>
  </si>
  <si>
    <t>Манометр МП100М-1,0МПа</t>
  </si>
  <si>
    <t>Напоромер МП63М-10кПа</t>
  </si>
  <si>
    <t>Напоромер МП63М-40кПа</t>
  </si>
  <si>
    <t>Напоромер МП63М-6кПа</t>
  </si>
  <si>
    <t>Манометр МП100М-1,6МПа</t>
  </si>
  <si>
    <t>Манометр МП-100-М-1,5 М20х1,5 0,6Мпа</t>
  </si>
  <si>
    <t>Манометр МП100Н-1,6МПа-Ву</t>
  </si>
  <si>
    <t>Напоромер МП100Н</t>
  </si>
  <si>
    <t>Манометр ТМ-310Р 1МПа</t>
  </si>
  <si>
    <t>ГАЗКИП ООО</t>
  </si>
  <si>
    <t>Договор по товарам № 3361-ОС-22 от 02.06.2022</t>
  </si>
  <si>
    <t>Кран шаровый цельносварной муфтовый 11с67п DN50 PN40</t>
  </si>
  <si>
    <t>Кран шаровый цельносварной фланцевый 11с67п  DN150 PN16 с КОФ</t>
  </si>
  <si>
    <t>УНИСТРОЙ ООО</t>
  </si>
  <si>
    <t>Договор по товарам № 5200-ОС-22 от 15.09.2022</t>
  </si>
  <si>
    <t>Шлифлист на бумажной основе (10шт)</t>
  </si>
  <si>
    <t xml:space="preserve">Валик в сборе 100мм СИБРТЕХ </t>
  </si>
  <si>
    <t>Валик "НЕЙЛОН" Профи, 250мм, ворс 12мм, D-48мм, D ручки-8мм, полиамид</t>
  </si>
  <si>
    <t>Валик малярный D48xL180мм Matrix</t>
  </si>
  <si>
    <t>Кювета пластмассовая для валиков 330 х 350 мм</t>
  </si>
  <si>
    <t>Кисть-ракля, 40х140мм  иск щетина , пластмас. корпус</t>
  </si>
  <si>
    <t>Кисть круглая №4 (25мм)  натуральная щетина, деревянная ручка</t>
  </si>
  <si>
    <t>Кисть флейцевая 70х12мм</t>
  </si>
  <si>
    <t>Кисть плоская 4"/100мм</t>
  </si>
  <si>
    <t xml:space="preserve">Кисть плоская  1/25мм </t>
  </si>
  <si>
    <t>Кисть плоская натуральная черная щетина, деревянная ручка "1,5"</t>
  </si>
  <si>
    <t>Кисть плоская 2", 50 мм, натуральная щетина, деревянная ручка, Sparta Slimline</t>
  </si>
  <si>
    <t>Кисть плоская натуральная черная щетина, деревянная ручка "3"</t>
  </si>
  <si>
    <t>Круг шлифовальный по металлу 125х6,0х22,2 мм</t>
  </si>
  <si>
    <t xml:space="preserve">Круг лепестковый торцевой КЛТ1 125х22,2мм </t>
  </si>
  <si>
    <t>Круг отрезной по металлу 125х1,2х22,2 мм (Луга)</t>
  </si>
  <si>
    <t>Круг отрезной по металлу 125х1,6х22,2мм</t>
  </si>
  <si>
    <t>Круг отрезной по металлу 125х1,2х22,2мм</t>
  </si>
  <si>
    <t>Круг отрезной по металлу D180хS2,0хd22.2мм</t>
  </si>
  <si>
    <t>Круг отрезной по металлу 230х2.5х22.23</t>
  </si>
  <si>
    <t xml:space="preserve">Круг отрезной по металлу 125х2,5х22,2 мм </t>
  </si>
  <si>
    <t>Ручка телескопическая металлическая для малярного инструмента</t>
  </si>
  <si>
    <t>Щетка для УШМ 125мм</t>
  </si>
  <si>
    <t>Щетка металлическая 4-рядная Sparta</t>
  </si>
  <si>
    <t>Щетка металлическая 5-ти рядная с пластмассовой ручкой</t>
  </si>
  <si>
    <t>Щетка по металлу 6-рядная с пластиковой ручкой</t>
  </si>
  <si>
    <t>ТОРГОВЫЙ ДОМ МИР ИНСТРУМЕНТА ООО</t>
  </si>
  <si>
    <t>Договор по товарам № 1901-ОС-22 от 03.03.2022</t>
  </si>
  <si>
    <t>Регулятор давления газа РДНК-У</t>
  </si>
  <si>
    <t>Ввод цокольный "Г-образный" бесфутлярный 110*108 ПЭ100 SDR11 2м*1,5м</t>
  </si>
  <si>
    <t>Ввод цокольный "Г-образный" 40*32  ПЭ100 SDR11 2м*1,5м</t>
  </si>
  <si>
    <t>ЭНЕРГОПРАЙМ ГАЗ ООО</t>
  </si>
  <si>
    <t>Договор по товарам № 527-ОС-22 от 14.01.2022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</si>
</sst>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0\ _₽"/>
    <numFmt numFmtId="165" formatCode="0.000"/>
    <numFmt numFmtId="166" formatCode="0.0"/>
    <numFmt numFmtId="167" formatCode="#,##0.000"/>
  </numFmts>
  <fonts count="23" x14ac:knownFonts="1">
    <font>
      <sz val="8"/>
      <color rgb="FF000000"/>
      <name val="Arial"/>
      <family val="2"/>
      <charset val="1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8"/>
      <name val="Arial"/>
      <family val="2"/>
      <charset val="1"/>
    </font>
    <font>
      <sz val="10"/>
      <color rgb="FF000000"/>
      <name val="Calibri"/>
      <family val="2"/>
      <charset val="204"/>
    </font>
    <font>
      <sz val="10"/>
      <color rgb="FFFF0000"/>
      <name val="Calibri"/>
      <family val="2"/>
      <charset val="204"/>
    </font>
    <font>
      <sz val="10"/>
      <name val="Calibri"/>
      <family val="2"/>
      <charset val="1"/>
    </font>
    <font>
      <sz val="8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sz val="8"/>
      <color rgb="FF333333"/>
      <name val="Arial"/>
      <family val="2"/>
      <charset val="1"/>
    </font>
    <font>
      <sz val="11"/>
      <color rgb="FF000000"/>
      <name val="Calibri"/>
      <family val="2"/>
      <charset val="1"/>
    </font>
    <font>
      <sz val="8"/>
      <color rgb="FF000000"/>
      <name val="Calibri"/>
      <family val="2"/>
      <charset val="204"/>
    </font>
    <font>
      <sz val="10"/>
      <name val="Calibri"/>
      <family val="2"/>
      <charset val="204"/>
    </font>
    <font>
      <sz val="11"/>
      <name val="Calibri"/>
      <family val="2"/>
      <charset val="204"/>
      <scheme val="minor"/>
    </font>
    <font>
      <sz val="8"/>
      <name val="Arial"/>
      <family val="2"/>
    </font>
    <font>
      <sz val="8"/>
      <color indexed="63"/>
      <name val="Arial"/>
      <family val="2"/>
    </font>
    <font>
      <sz val="11"/>
      <color theme="1"/>
      <name val="Calibri"/>
      <family val="2"/>
      <charset val="204"/>
    </font>
    <font>
      <sz val="11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indexed="63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3" fillId="0" borderId="0"/>
    <xf numFmtId="0" fontId="3" fillId="0" borderId="0"/>
    <xf numFmtId="0" fontId="1" fillId="0" borderId="0"/>
    <xf numFmtId="0" fontId="14" fillId="0" borderId="0"/>
  </cellStyleXfs>
  <cellXfs count="141">
    <xf numFmtId="0" fontId="0" fillId="0" borderId="0" xfId="0"/>
    <xf numFmtId="0" fontId="2" fillId="0" borderId="0" xfId="0" applyFont="1" applyAlignment="1">
      <alignment horizontal="center"/>
    </xf>
    <xf numFmtId="0" fontId="4" fillId="0" borderId="7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6" fillId="0" borderId="8" xfId="0" applyFont="1" applyBorder="1" applyAlignment="1">
      <alignment horizontal="center" vertical="center"/>
    </xf>
    <xf numFmtId="14" fontId="6" fillId="0" borderId="8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vertical="center"/>
    </xf>
    <xf numFmtId="0" fontId="7" fillId="0" borderId="8" xfId="0" applyFont="1" applyBorder="1" applyAlignment="1">
      <alignment horizontal="center" vertical="center"/>
    </xf>
    <xf numFmtId="0" fontId="8" fillId="0" borderId="8" xfId="0" applyFont="1" applyBorder="1" applyAlignment="1">
      <alignment horizontal="left" vertical="center" wrapText="1"/>
    </xf>
    <xf numFmtId="4" fontId="6" fillId="0" borderId="8" xfId="2" applyNumberFormat="1" applyFont="1" applyBorder="1" applyAlignment="1">
      <alignment horizontal="center" vertical="center"/>
    </xf>
    <xf numFmtId="165" fontId="6" fillId="0" borderId="8" xfId="2" applyNumberFormat="1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8" xfId="2" applyFont="1" applyBorder="1" applyAlignment="1">
      <alignment horizontal="left" vertical="center" wrapText="1"/>
    </xf>
    <xf numFmtId="0" fontId="8" fillId="0" borderId="8" xfId="0" applyFont="1" applyBorder="1" applyAlignment="1">
      <alignment horizontal="center" vertical="center"/>
    </xf>
    <xf numFmtId="2" fontId="8" fillId="0" borderId="8" xfId="0" applyNumberFormat="1" applyFont="1" applyBorder="1" applyAlignment="1">
      <alignment horizontal="center" vertical="center"/>
    </xf>
    <xf numFmtId="4" fontId="8" fillId="0" borderId="8" xfId="0" applyNumberFormat="1" applyFont="1" applyBorder="1" applyAlignment="1">
      <alignment horizontal="center" vertical="center"/>
    </xf>
    <xf numFmtId="4" fontId="9" fillId="0" borderId="11" xfId="0" applyNumberFormat="1" applyFont="1" applyBorder="1" applyAlignment="1">
      <alignment horizontal="right" vertical="top"/>
    </xf>
    <xf numFmtId="0" fontId="10" fillId="0" borderId="8" xfId="0" applyFont="1" applyBorder="1" applyAlignment="1">
      <alignment horizontal="center" vertical="center"/>
    </xf>
    <xf numFmtId="0" fontId="10" fillId="0" borderId="8" xfId="0" applyFont="1" applyBorder="1" applyAlignment="1">
      <alignment horizontal="left" vertical="center" wrapText="1"/>
    </xf>
    <xf numFmtId="2" fontId="10" fillId="0" borderId="8" xfId="0" applyNumberFormat="1" applyFont="1" applyBorder="1" applyAlignment="1">
      <alignment horizontal="center" vertical="center"/>
    </xf>
    <xf numFmtId="4" fontId="10" fillId="0" borderId="8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2" fillId="0" borderId="8" xfId="0" applyFont="1" applyBorder="1" applyAlignment="1">
      <alignment horizontal="left" vertical="center" wrapText="1"/>
    </xf>
    <xf numFmtId="4" fontId="0" fillId="0" borderId="0" xfId="0" applyNumberFormat="1"/>
    <xf numFmtId="2" fontId="0" fillId="0" borderId="0" xfId="0" applyNumberFormat="1"/>
    <xf numFmtId="4" fontId="9" fillId="2" borderId="11" xfId="3" applyNumberFormat="1" applyFont="1" applyFill="1" applyBorder="1" applyAlignment="1">
      <alignment horizontal="right" vertical="top"/>
    </xf>
    <xf numFmtId="165" fontId="9" fillId="2" borderId="11" xfId="3" applyNumberFormat="1" applyFont="1" applyFill="1" applyBorder="1" applyAlignment="1">
      <alignment horizontal="right" vertical="top"/>
    </xf>
    <xf numFmtId="0" fontId="12" fillId="0" borderId="0" xfId="0" applyFont="1"/>
    <xf numFmtId="4" fontId="12" fillId="2" borderId="11" xfId="3" applyNumberFormat="1" applyFont="1" applyFill="1" applyBorder="1" applyAlignment="1">
      <alignment horizontal="right" vertical="top"/>
    </xf>
    <xf numFmtId="165" fontId="12" fillId="2" borderId="11" xfId="3" applyNumberFormat="1" applyFont="1" applyFill="1" applyBorder="1" applyAlignment="1">
      <alignment horizontal="right" vertical="top"/>
    </xf>
    <xf numFmtId="0" fontId="12" fillId="2" borderId="8" xfId="3" applyFont="1" applyFill="1" applyBorder="1" applyAlignment="1">
      <alignment horizontal="center" vertical="center"/>
    </xf>
    <xf numFmtId="4" fontId="12" fillId="2" borderId="8" xfId="3" applyNumberFormat="1" applyFont="1" applyFill="1" applyBorder="1" applyAlignment="1">
      <alignment horizontal="center" vertical="center"/>
    </xf>
    <xf numFmtId="0" fontId="12" fillId="0" borderId="8" xfId="0" applyFont="1" applyBorder="1" applyAlignment="1">
      <alignment horizontal="center" wrapText="1"/>
    </xf>
    <xf numFmtId="4" fontId="12" fillId="2" borderId="12" xfId="3" applyNumberFormat="1" applyFont="1" applyFill="1" applyBorder="1" applyAlignment="1">
      <alignment horizontal="right" vertical="top"/>
    </xf>
    <xf numFmtId="0" fontId="12" fillId="2" borderId="9" xfId="3" applyFont="1" applyFill="1" applyBorder="1" applyAlignment="1">
      <alignment horizontal="center" vertical="center"/>
    </xf>
    <xf numFmtId="4" fontId="12" fillId="2" borderId="9" xfId="3" applyNumberFormat="1" applyFont="1" applyFill="1" applyBorder="1" applyAlignment="1">
      <alignment horizontal="center" vertical="center"/>
    </xf>
    <xf numFmtId="0" fontId="12" fillId="0" borderId="13" xfId="0" applyFont="1" applyBorder="1"/>
    <xf numFmtId="0" fontId="12" fillId="0" borderId="9" xfId="0" applyFont="1" applyBorder="1" applyAlignment="1">
      <alignment horizontal="center" wrapText="1"/>
    </xf>
    <xf numFmtId="0" fontId="4" fillId="0" borderId="8" xfId="0" applyFont="1" applyBorder="1" applyAlignment="1">
      <alignment vertical="center"/>
    </xf>
    <xf numFmtId="14" fontId="4" fillId="0" borderId="8" xfId="0" applyNumberFormat="1" applyFont="1" applyBorder="1" applyAlignment="1">
      <alignment vertical="center"/>
    </xf>
    <xf numFmtId="4" fontId="4" fillId="0" borderId="8" xfId="0" applyNumberFormat="1" applyFont="1" applyBorder="1" applyAlignment="1">
      <alignment vertical="center"/>
    </xf>
    <xf numFmtId="2" fontId="4" fillId="0" borderId="8" xfId="0" applyNumberFormat="1" applyFont="1" applyBorder="1" applyAlignment="1">
      <alignment vertical="center"/>
    </xf>
    <xf numFmtId="0" fontId="4" fillId="0" borderId="8" xfId="0" applyFont="1" applyBorder="1" applyAlignment="1">
      <alignment vertical="center" wrapText="1"/>
    </xf>
    <xf numFmtId="14" fontId="0" fillId="3" borderId="8" xfId="0" applyNumberFormat="1" applyFont="1" applyFill="1" applyBorder="1" applyAlignment="1">
      <alignment horizontal="center"/>
    </xf>
    <xf numFmtId="0" fontId="0" fillId="3" borderId="8" xfId="0" applyFont="1" applyFill="1" applyBorder="1" applyAlignment="1">
      <alignment horizontal="center"/>
    </xf>
    <xf numFmtId="0" fontId="0" fillId="3" borderId="8" xfId="0" applyFont="1" applyFill="1" applyBorder="1" applyAlignment="1">
      <alignment horizontal="center" wrapText="1"/>
    </xf>
    <xf numFmtId="0" fontId="13" fillId="3" borderId="8" xfId="0" applyFont="1" applyFill="1" applyBorder="1" applyAlignment="1">
      <alignment horizontal="center" wrapText="1"/>
    </xf>
    <xf numFmtId="14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8" xfId="0" applyFill="1" applyBorder="1" applyAlignment="1">
      <alignment horizontal="left" vertical="center" wrapText="1"/>
    </xf>
    <xf numFmtId="0" fontId="0" fillId="0" borderId="8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2" fontId="15" fillId="4" borderId="14" xfId="5" applyNumberFormat="1" applyFont="1" applyFill="1" applyBorder="1" applyAlignment="1">
      <alignment horizontal="right" vertical="top"/>
    </xf>
    <xf numFmtId="4" fontId="15" fillId="4" borderId="14" xfId="5" applyNumberFormat="1" applyFont="1" applyFill="1" applyBorder="1" applyAlignment="1">
      <alignment horizontal="right" vertical="top"/>
    </xf>
    <xf numFmtId="0" fontId="2" fillId="0" borderId="15" xfId="0" applyFont="1" applyBorder="1" applyAlignment="1">
      <alignment horizontal="center"/>
    </xf>
    <xf numFmtId="4" fontId="17" fillId="0" borderId="15" xfId="0" applyNumberFormat="1" applyFont="1" applyBorder="1" applyAlignment="1">
      <alignment horizontal="center" vertical="center"/>
    </xf>
    <xf numFmtId="166" fontId="17" fillId="0" borderId="15" xfId="0" applyNumberFormat="1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8" fillId="0" borderId="15" xfId="0" applyFont="1" applyBorder="1" applyAlignment="1">
      <alignment horizontal="center" vertical="center"/>
    </xf>
    <xf numFmtId="4" fontId="21" fillId="0" borderId="15" xfId="0" applyNumberFormat="1" applyFont="1" applyBorder="1" applyAlignment="1">
      <alignment horizontal="center" vertical="center"/>
    </xf>
    <xf numFmtId="166" fontId="21" fillId="0" borderId="15" xfId="0" applyNumberFormat="1" applyFont="1" applyFill="1" applyBorder="1" applyAlignment="1">
      <alignment horizontal="center" vertical="center"/>
    </xf>
    <xf numFmtId="0" fontId="17" fillId="0" borderId="15" xfId="0" applyFont="1" applyBorder="1" applyAlignment="1">
      <alignment horizontal="center"/>
    </xf>
    <xf numFmtId="0" fontId="21" fillId="0" borderId="15" xfId="0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22" fillId="0" borderId="0" xfId="0" applyFont="1"/>
    <xf numFmtId="165" fontId="21" fillId="4" borderId="15" xfId="5" applyNumberFormat="1" applyFont="1" applyFill="1" applyBorder="1" applyAlignment="1">
      <alignment horizontal="center" vertical="center"/>
    </xf>
    <xf numFmtId="0" fontId="16" fillId="0" borderId="15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18" fillId="0" borderId="8" xfId="0" applyFont="1" applyFill="1" applyBorder="1" applyAlignment="1">
      <alignment horizontal="left" vertical="center" wrapText="1"/>
    </xf>
    <xf numFmtId="2" fontId="18" fillId="0" borderId="8" xfId="0" applyNumberFormat="1" applyFont="1" applyFill="1" applyBorder="1" applyAlignment="1">
      <alignment horizontal="center" vertical="center"/>
    </xf>
    <xf numFmtId="166" fontId="18" fillId="0" borderId="8" xfId="0" applyNumberFormat="1" applyFont="1" applyFill="1" applyBorder="1" applyAlignment="1">
      <alignment horizontal="center" vertical="center"/>
    </xf>
    <xf numFmtId="1" fontId="18" fillId="0" borderId="8" xfId="0" applyNumberFormat="1" applyFont="1" applyFill="1" applyBorder="1" applyAlignment="1">
      <alignment horizontal="center" vertical="center"/>
    </xf>
    <xf numFmtId="4" fontId="18" fillId="0" borderId="10" xfId="0" applyNumberFormat="1" applyFont="1" applyFill="1" applyBorder="1" applyAlignment="1">
      <alignment horizontal="center" vertical="center"/>
    </xf>
    <xf numFmtId="0" fontId="21" fillId="4" borderId="15" xfId="5" applyNumberFormat="1" applyFont="1" applyFill="1" applyBorder="1" applyAlignment="1">
      <alignment horizontal="left" vertical="top" wrapText="1"/>
    </xf>
    <xf numFmtId="2" fontId="21" fillId="4" borderId="15" xfId="5" applyNumberFormat="1" applyFont="1" applyFill="1" applyBorder="1" applyAlignment="1">
      <alignment horizontal="center" vertical="center"/>
    </xf>
    <xf numFmtId="4" fontId="21" fillId="4" borderId="15" xfId="5" applyNumberFormat="1" applyFont="1" applyFill="1" applyBorder="1" applyAlignment="1">
      <alignment horizontal="center" vertical="center"/>
    </xf>
    <xf numFmtId="0" fontId="17" fillId="4" borderId="15" xfId="5" applyNumberFormat="1" applyFont="1" applyFill="1" applyBorder="1" applyAlignment="1">
      <alignment horizontal="left" vertical="top" wrapText="1"/>
    </xf>
    <xf numFmtId="4" fontId="2" fillId="0" borderId="0" xfId="0" applyNumberFormat="1" applyFont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 wrapText="1"/>
    </xf>
    <xf numFmtId="165" fontId="17" fillId="4" borderId="15" xfId="5" applyNumberFormat="1" applyFont="1" applyFill="1" applyBorder="1" applyAlignment="1">
      <alignment horizontal="center" vertical="center"/>
    </xf>
    <xf numFmtId="14" fontId="17" fillId="0" borderId="15" xfId="0" applyNumberFormat="1" applyFont="1" applyBorder="1" applyAlignment="1">
      <alignment horizontal="center"/>
    </xf>
    <xf numFmtId="2" fontId="2" fillId="0" borderId="8" xfId="0" applyNumberFormat="1" applyFont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/>
    </xf>
    <xf numFmtId="167" fontId="21" fillId="4" borderId="15" xfId="5" applyNumberFormat="1" applyFont="1" applyFill="1" applyBorder="1" applyAlignment="1">
      <alignment horizontal="center" vertical="center"/>
    </xf>
    <xf numFmtId="165" fontId="20" fillId="4" borderId="15" xfId="5" applyNumberFormat="1" applyFont="1" applyFill="1" applyBorder="1" applyAlignment="1">
      <alignment horizontal="center" vertical="center"/>
    </xf>
    <xf numFmtId="167" fontId="17" fillId="4" borderId="15" xfId="5" applyNumberFormat="1" applyFont="1" applyFill="1" applyBorder="1" applyAlignment="1">
      <alignment horizontal="center" vertical="center"/>
    </xf>
    <xf numFmtId="2" fontId="17" fillId="0" borderId="15" xfId="0" applyNumberFormat="1" applyFont="1" applyBorder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4" fontId="2" fillId="0" borderId="8" xfId="0" applyNumberFormat="1" applyFont="1" applyBorder="1" applyAlignment="1">
      <alignment horizontal="center" vertical="center"/>
    </xf>
    <xf numFmtId="164" fontId="0" fillId="3" borderId="8" xfId="0" applyNumberFormat="1" applyFont="1" applyFill="1" applyBorder="1" applyAlignment="1">
      <alignment horizontal="center" vertical="center"/>
    </xf>
    <xf numFmtId="4" fontId="18" fillId="0" borderId="15" xfId="0" applyNumberFormat="1" applyFont="1" applyBorder="1" applyAlignment="1">
      <alignment horizontal="center" vertical="center"/>
    </xf>
    <xf numFmtId="4" fontId="0" fillId="3" borderId="8" xfId="0" applyNumberFormat="1" applyFont="1" applyFill="1" applyBorder="1" applyAlignment="1">
      <alignment horizontal="center" vertical="center"/>
    </xf>
    <xf numFmtId="0" fontId="17" fillId="0" borderId="15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/>
    </xf>
    <xf numFmtId="14" fontId="17" fillId="0" borderId="16" xfId="0" applyNumberFormat="1" applyFont="1" applyBorder="1" applyAlignment="1">
      <alignment horizontal="center" vertical="center"/>
    </xf>
    <xf numFmtId="14" fontId="17" fillId="0" borderId="17" xfId="0" applyNumberFormat="1" applyFont="1" applyBorder="1" applyAlignment="1">
      <alignment horizontal="center" vertical="center"/>
    </xf>
    <xf numFmtId="14" fontId="17" fillId="0" borderId="18" xfId="0" applyNumberFormat="1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/>
    </xf>
    <xf numFmtId="14" fontId="2" fillId="0" borderId="16" xfId="0" applyNumberFormat="1" applyFont="1" applyBorder="1" applyAlignment="1">
      <alignment horizontal="center" vertical="center"/>
    </xf>
    <xf numFmtId="14" fontId="2" fillId="0" borderId="17" xfId="0" applyNumberFormat="1" applyFont="1" applyBorder="1" applyAlignment="1">
      <alignment horizontal="center" vertical="center"/>
    </xf>
    <xf numFmtId="14" fontId="2" fillId="0" borderId="18" xfId="0" applyNumberFormat="1" applyFont="1" applyBorder="1" applyAlignment="1">
      <alignment horizontal="center" vertical="center"/>
    </xf>
    <xf numFmtId="14" fontId="16" fillId="0" borderId="16" xfId="0" applyNumberFormat="1" applyFont="1" applyBorder="1" applyAlignment="1">
      <alignment horizontal="center" vertical="center"/>
    </xf>
    <xf numFmtId="14" fontId="16" fillId="0" borderId="18" xfId="0" applyNumberFormat="1" applyFont="1" applyBorder="1" applyAlignment="1">
      <alignment horizontal="center" vertical="center"/>
    </xf>
    <xf numFmtId="14" fontId="19" fillId="0" borderId="16" xfId="0" applyNumberFormat="1" applyFont="1" applyBorder="1" applyAlignment="1">
      <alignment horizontal="center" vertical="center"/>
    </xf>
    <xf numFmtId="14" fontId="19" fillId="0" borderId="17" xfId="0" applyNumberFormat="1" applyFont="1" applyBorder="1" applyAlignment="1">
      <alignment horizontal="center" vertical="center"/>
    </xf>
    <xf numFmtId="14" fontId="19" fillId="0" borderId="18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14" fontId="16" fillId="0" borderId="17" xfId="0" applyNumberFormat="1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/>
    </xf>
    <xf numFmtId="14" fontId="18" fillId="0" borderId="16" xfId="0" applyNumberFormat="1" applyFont="1" applyBorder="1" applyAlignment="1">
      <alignment horizontal="center" vertical="center"/>
    </xf>
    <xf numFmtId="14" fontId="18" fillId="0" borderId="17" xfId="0" applyNumberFormat="1" applyFont="1" applyBorder="1" applyAlignment="1">
      <alignment horizontal="center" vertical="center"/>
    </xf>
    <xf numFmtId="14" fontId="18" fillId="0" borderId="10" xfId="0" applyNumberFormat="1" applyFont="1" applyBorder="1" applyAlignment="1">
      <alignment horizontal="center" vertical="center"/>
    </xf>
    <xf numFmtId="14" fontId="17" fillId="0" borderId="10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/>
    </xf>
  </cellXfs>
  <cellStyles count="6">
    <cellStyle name="Обычный" xfId="0" builtinId="0"/>
    <cellStyle name="Обычный 2" xfId="1"/>
    <cellStyle name="Обычный 3" xfId="4"/>
    <cellStyle name="Обычный_Лист1" xfId="2"/>
    <cellStyle name="Обычный_Лист1_1" xfId="5"/>
    <cellStyle name="Обычный_Лист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51"/>
  <sheetViews>
    <sheetView tabSelected="1" topLeftCell="A4" zoomScale="85" zoomScaleNormal="85" workbookViewId="0">
      <pane xSplit="2" ySplit="5" topLeftCell="F169" activePane="bottomRight" state="frozen"/>
      <selection activeCell="A4" sqref="A4"/>
      <selection pane="topRight" activeCell="C4" sqref="C4"/>
      <selection pane="bottomLeft" activeCell="A84" sqref="A84"/>
      <selection pane="bottomRight" activeCell="T214" sqref="T214"/>
    </sheetView>
  </sheetViews>
  <sheetFormatPr defaultColWidth="11.33203125" defaultRowHeight="15" x14ac:dyDescent="0.25"/>
  <cols>
    <col min="1" max="1" width="9.5" style="1" customWidth="1"/>
    <col min="2" max="2" width="20.6640625" style="1" customWidth="1"/>
    <col min="3" max="3" width="11.1640625" style="1" customWidth="1"/>
    <col min="4" max="4" width="14.33203125" style="1" customWidth="1"/>
    <col min="5" max="5" width="11.5" style="1" customWidth="1"/>
    <col min="6" max="6" width="12" style="1" customWidth="1"/>
    <col min="7" max="7" width="15.1640625" style="1" customWidth="1"/>
    <col min="8" max="8" width="11.5" style="1" customWidth="1"/>
    <col min="9" max="9" width="14.1640625" style="1" customWidth="1"/>
    <col min="10" max="10" width="13" style="1" customWidth="1"/>
    <col min="11" max="11" width="15.83203125" style="1" customWidth="1"/>
    <col min="12" max="12" width="16" style="1" customWidth="1"/>
    <col min="13" max="13" width="17.5" style="1" customWidth="1"/>
    <col min="14" max="14" width="18.1640625" style="1" customWidth="1"/>
    <col min="15" max="15" width="13.33203125" style="1" customWidth="1"/>
    <col min="16" max="16" width="37.5" style="1" customWidth="1"/>
    <col min="17" max="17" width="22.6640625" style="84" customWidth="1"/>
    <col min="18" max="18" width="15.83203125" style="1" customWidth="1"/>
    <col min="19" max="19" width="14.1640625" style="95" customWidth="1"/>
    <col min="20" max="20" width="20" style="84" customWidth="1"/>
    <col min="21" max="21" width="28.5" style="1" customWidth="1"/>
    <col min="22" max="22" width="52.6640625" style="1" customWidth="1"/>
    <col min="23" max="1024" width="11.33203125" style="1"/>
  </cols>
  <sheetData>
    <row r="1" spans="1:23" s="1" customFormat="1" x14ac:dyDescent="0.25">
      <c r="Q1" s="74"/>
      <c r="S1" s="74"/>
      <c r="T1" s="96"/>
    </row>
    <row r="2" spans="1:23" s="1" customFormat="1" x14ac:dyDescent="0.25">
      <c r="Q2" s="74"/>
      <c r="S2" s="74"/>
      <c r="T2" s="96"/>
    </row>
    <row r="3" spans="1:23" ht="19.5" customHeight="1" x14ac:dyDescent="0.25">
      <c r="A3" s="131" t="s">
        <v>0</v>
      </c>
      <c r="B3" s="132" t="s">
        <v>1</v>
      </c>
      <c r="C3" s="132" t="s">
        <v>2</v>
      </c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28" t="s">
        <v>3</v>
      </c>
      <c r="Q3" s="128" t="s">
        <v>4</v>
      </c>
      <c r="R3" s="128" t="s">
        <v>5</v>
      </c>
      <c r="S3" s="128" t="s">
        <v>6</v>
      </c>
      <c r="T3" s="129" t="s">
        <v>7</v>
      </c>
      <c r="U3" s="128" t="s">
        <v>8</v>
      </c>
      <c r="V3" s="130" t="s">
        <v>9</v>
      </c>
    </row>
    <row r="4" spans="1:23" ht="29.25" customHeight="1" x14ac:dyDescent="0.25">
      <c r="A4" s="131"/>
      <c r="B4" s="132"/>
      <c r="C4" s="133" t="s">
        <v>10</v>
      </c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4" t="s">
        <v>11</v>
      </c>
      <c r="O4" s="134"/>
      <c r="P4" s="128"/>
      <c r="Q4" s="128"/>
      <c r="R4" s="128"/>
      <c r="S4" s="128"/>
      <c r="T4" s="129"/>
      <c r="U4" s="128"/>
      <c r="V4" s="130"/>
    </row>
    <row r="5" spans="1:23" ht="15" customHeight="1" x14ac:dyDescent="0.25">
      <c r="A5" s="131"/>
      <c r="B5" s="132"/>
      <c r="C5" s="135" t="s">
        <v>12</v>
      </c>
      <c r="D5" s="135"/>
      <c r="E5" s="135"/>
      <c r="F5" s="135"/>
      <c r="G5" s="135"/>
      <c r="H5" s="135"/>
      <c r="I5" s="135"/>
      <c r="J5" s="135"/>
      <c r="K5" s="135"/>
      <c r="L5" s="135"/>
      <c r="M5" s="136" t="s">
        <v>13</v>
      </c>
      <c r="N5" s="137" t="s">
        <v>14</v>
      </c>
      <c r="O5" s="136" t="s">
        <v>15</v>
      </c>
      <c r="P5" s="128"/>
      <c r="Q5" s="128"/>
      <c r="R5" s="128"/>
      <c r="S5" s="128"/>
      <c r="T5" s="129"/>
      <c r="U5" s="128"/>
      <c r="V5" s="130"/>
    </row>
    <row r="6" spans="1:23" ht="15" customHeight="1" x14ac:dyDescent="0.25">
      <c r="A6" s="131"/>
      <c r="B6" s="132"/>
      <c r="C6" s="138" t="s">
        <v>16</v>
      </c>
      <c r="D6" s="138"/>
      <c r="E6" s="138"/>
      <c r="F6" s="139" t="s">
        <v>17</v>
      </c>
      <c r="G6" s="139"/>
      <c r="H6" s="139"/>
      <c r="I6" s="139" t="s">
        <v>18</v>
      </c>
      <c r="J6" s="139"/>
      <c r="K6" s="139" t="s">
        <v>19</v>
      </c>
      <c r="L6" s="139"/>
      <c r="M6" s="136"/>
      <c r="N6" s="137"/>
      <c r="O6" s="136"/>
      <c r="P6" s="128"/>
      <c r="Q6" s="128"/>
      <c r="R6" s="128"/>
      <c r="S6" s="128"/>
      <c r="T6" s="129"/>
      <c r="U6" s="128"/>
      <c r="V6" s="130"/>
    </row>
    <row r="7" spans="1:23" ht="51.95" customHeight="1" x14ac:dyDescent="0.25">
      <c r="A7" s="131"/>
      <c r="B7" s="132"/>
      <c r="C7" s="2" t="s">
        <v>20</v>
      </c>
      <c r="D7" s="3" t="s">
        <v>21</v>
      </c>
      <c r="E7" s="3" t="s">
        <v>22</v>
      </c>
      <c r="F7" s="3" t="s">
        <v>23</v>
      </c>
      <c r="G7" s="3" t="s">
        <v>24</v>
      </c>
      <c r="H7" s="3" t="s">
        <v>25</v>
      </c>
      <c r="I7" s="3" t="s">
        <v>26</v>
      </c>
      <c r="J7" s="3" t="s">
        <v>27</v>
      </c>
      <c r="K7" s="3" t="s">
        <v>28</v>
      </c>
      <c r="L7" s="3" t="s">
        <v>29</v>
      </c>
      <c r="M7" s="136"/>
      <c r="N7" s="137"/>
      <c r="O7" s="136"/>
      <c r="P7" s="128"/>
      <c r="Q7" s="128"/>
      <c r="R7" s="128"/>
      <c r="S7" s="128"/>
      <c r="T7" s="129"/>
      <c r="U7" s="128"/>
      <c r="V7" s="130"/>
    </row>
    <row r="8" spans="1:23" x14ac:dyDescent="0.25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4">
        <v>9</v>
      </c>
      <c r="J8" s="4">
        <v>10</v>
      </c>
      <c r="K8" s="4">
        <v>11</v>
      </c>
      <c r="L8" s="4">
        <v>12</v>
      </c>
      <c r="M8" s="4">
        <v>13</v>
      </c>
      <c r="N8" s="4">
        <v>14</v>
      </c>
      <c r="O8" s="4">
        <v>15</v>
      </c>
      <c r="P8" s="4">
        <v>16</v>
      </c>
      <c r="Q8" s="61">
        <v>17</v>
      </c>
      <c r="R8" s="4">
        <v>18</v>
      </c>
      <c r="S8" s="61">
        <v>19</v>
      </c>
      <c r="T8" s="61">
        <v>20</v>
      </c>
      <c r="U8" s="4">
        <v>21</v>
      </c>
      <c r="V8" s="5">
        <v>22</v>
      </c>
    </row>
    <row r="9" spans="1:23" ht="28.5" customHeight="1" x14ac:dyDescent="0.25">
      <c r="A9" s="6">
        <v>1</v>
      </c>
      <c r="B9" s="7">
        <v>44830</v>
      </c>
      <c r="C9" s="6"/>
      <c r="D9" s="6"/>
      <c r="E9" s="6"/>
      <c r="F9" s="6"/>
      <c r="G9" s="8"/>
      <c r="H9" s="9"/>
      <c r="I9" s="6"/>
      <c r="J9" s="6"/>
      <c r="K9" s="6"/>
      <c r="L9" s="9" t="s">
        <v>30</v>
      </c>
      <c r="M9" s="6"/>
      <c r="N9" s="6"/>
      <c r="O9" s="6"/>
      <c r="P9" s="10" t="s">
        <v>31</v>
      </c>
      <c r="Q9" s="11">
        <f t="shared" ref="Q9:Q40" si="0">T9/S9/1.2</f>
        <v>5533.3416666666672</v>
      </c>
      <c r="R9" s="6" t="s">
        <v>32</v>
      </c>
      <c r="S9" s="12">
        <v>4</v>
      </c>
      <c r="T9" s="11">
        <v>26560.04</v>
      </c>
      <c r="U9" s="13" t="s">
        <v>33</v>
      </c>
      <c r="V9" s="13" t="s">
        <v>34</v>
      </c>
    </row>
    <row r="10" spans="1:23" ht="21.4" customHeight="1" x14ac:dyDescent="0.25">
      <c r="A10" s="6">
        <v>2</v>
      </c>
      <c r="B10" s="7">
        <v>44830</v>
      </c>
      <c r="C10" s="6"/>
      <c r="D10" s="6"/>
      <c r="E10" s="6"/>
      <c r="F10" s="6"/>
      <c r="G10" s="8"/>
      <c r="H10" s="9"/>
      <c r="I10" s="6"/>
      <c r="J10" s="6"/>
      <c r="K10" s="6"/>
      <c r="L10" s="9" t="s">
        <v>30</v>
      </c>
      <c r="M10" s="6"/>
      <c r="N10" s="6"/>
      <c r="O10" s="6"/>
      <c r="P10" s="14" t="s">
        <v>35</v>
      </c>
      <c r="Q10" s="11">
        <f t="shared" si="0"/>
        <v>8127.7833333333338</v>
      </c>
      <c r="R10" s="6" t="s">
        <v>32</v>
      </c>
      <c r="S10" s="12">
        <v>4</v>
      </c>
      <c r="T10" s="11">
        <v>39013.360000000001</v>
      </c>
      <c r="U10" s="13" t="s">
        <v>33</v>
      </c>
      <c r="V10" s="13" t="s">
        <v>34</v>
      </c>
    </row>
    <row r="11" spans="1:23" ht="21.4" customHeight="1" x14ac:dyDescent="0.25">
      <c r="A11" s="15">
        <v>3</v>
      </c>
      <c r="B11" s="7">
        <v>44830</v>
      </c>
      <c r="C11" s="15"/>
      <c r="D11" s="15"/>
      <c r="E11" s="15"/>
      <c r="F11" s="15"/>
      <c r="G11" s="8"/>
      <c r="H11" s="9"/>
      <c r="I11" s="15"/>
      <c r="J11" s="15"/>
      <c r="K11" s="15"/>
      <c r="L11" s="9" t="s">
        <v>30</v>
      </c>
      <c r="M11" s="15"/>
      <c r="N11" s="6"/>
      <c r="O11" s="15"/>
      <c r="P11" s="10" t="s">
        <v>36</v>
      </c>
      <c r="Q11" s="11">
        <f t="shared" si="0"/>
        <v>6966.666666666667</v>
      </c>
      <c r="R11" s="15" t="s">
        <v>32</v>
      </c>
      <c r="S11" s="16">
        <v>9</v>
      </c>
      <c r="T11" s="17">
        <v>75240</v>
      </c>
      <c r="U11" s="13" t="s">
        <v>33</v>
      </c>
      <c r="V11" s="13" t="s">
        <v>34</v>
      </c>
    </row>
    <row r="12" spans="1:23" ht="28.5" customHeight="1" x14ac:dyDescent="0.25">
      <c r="A12" s="15">
        <v>4</v>
      </c>
      <c r="B12" s="7">
        <v>44830</v>
      </c>
      <c r="C12" s="15"/>
      <c r="D12" s="15"/>
      <c r="E12" s="15"/>
      <c r="F12" s="15"/>
      <c r="G12" s="8"/>
      <c r="H12" s="9"/>
      <c r="I12" s="15"/>
      <c r="J12" s="15"/>
      <c r="K12" s="15"/>
      <c r="L12" s="9" t="s">
        <v>30</v>
      </c>
      <c r="M12" s="15"/>
      <c r="N12" s="6"/>
      <c r="O12" s="15"/>
      <c r="P12" s="10" t="s">
        <v>37</v>
      </c>
      <c r="Q12" s="11">
        <f t="shared" si="0"/>
        <v>8429</v>
      </c>
      <c r="R12" s="15" t="s">
        <v>32</v>
      </c>
      <c r="S12" s="16">
        <v>4</v>
      </c>
      <c r="T12" s="17">
        <v>40459.199999999997</v>
      </c>
      <c r="U12" s="13" t="s">
        <v>33</v>
      </c>
      <c r="V12" s="13" t="s">
        <v>34</v>
      </c>
    </row>
    <row r="13" spans="1:23" ht="21.4" customHeight="1" x14ac:dyDescent="0.25">
      <c r="A13" s="15">
        <v>5</v>
      </c>
      <c r="B13" s="7">
        <v>44830</v>
      </c>
      <c r="C13" s="15"/>
      <c r="D13" s="15"/>
      <c r="E13" s="15"/>
      <c r="F13" s="15"/>
      <c r="G13" s="15"/>
      <c r="H13" s="9"/>
      <c r="I13" s="15"/>
      <c r="J13" s="15"/>
      <c r="K13" s="15"/>
      <c r="L13" s="9" t="s">
        <v>30</v>
      </c>
      <c r="M13" s="15"/>
      <c r="N13" s="6"/>
      <c r="O13" s="15"/>
      <c r="P13" s="10" t="s">
        <v>38</v>
      </c>
      <c r="Q13" s="11">
        <f t="shared" si="0"/>
        <v>10291.666666666668</v>
      </c>
      <c r="R13" s="15" t="s">
        <v>32</v>
      </c>
      <c r="S13" s="16">
        <v>4</v>
      </c>
      <c r="T13" s="17">
        <v>49400</v>
      </c>
      <c r="U13" s="13" t="s">
        <v>33</v>
      </c>
      <c r="V13" s="13" t="s">
        <v>34</v>
      </c>
      <c r="W13" s="18"/>
    </row>
    <row r="14" spans="1:23" ht="21.4" customHeight="1" x14ac:dyDescent="0.25">
      <c r="A14" s="15">
        <v>6</v>
      </c>
      <c r="B14" s="7">
        <v>44830</v>
      </c>
      <c r="C14" s="15"/>
      <c r="D14" s="15"/>
      <c r="E14" s="15"/>
      <c r="F14" s="15"/>
      <c r="G14" s="15"/>
      <c r="H14" s="9"/>
      <c r="I14" s="15"/>
      <c r="J14" s="15"/>
      <c r="K14" s="15"/>
      <c r="L14" s="9" t="s">
        <v>30</v>
      </c>
      <c r="M14" s="15"/>
      <c r="N14" s="6"/>
      <c r="O14" s="15"/>
      <c r="P14" s="10" t="s">
        <v>39</v>
      </c>
      <c r="Q14" s="11">
        <f t="shared" si="0"/>
        <v>7608.3416666666672</v>
      </c>
      <c r="R14" s="15" t="s">
        <v>32</v>
      </c>
      <c r="S14" s="16">
        <v>4</v>
      </c>
      <c r="T14" s="17">
        <v>36520.04</v>
      </c>
      <c r="U14" s="13" t="s">
        <v>33</v>
      </c>
      <c r="V14" s="13" t="s">
        <v>34</v>
      </c>
      <c r="W14" s="18"/>
    </row>
    <row r="15" spans="1:23" ht="28.5" customHeight="1" x14ac:dyDescent="0.25">
      <c r="A15" s="15">
        <v>7</v>
      </c>
      <c r="B15" s="7">
        <v>44830</v>
      </c>
      <c r="C15" s="15"/>
      <c r="D15" s="15"/>
      <c r="E15" s="15"/>
      <c r="F15" s="15"/>
      <c r="G15" s="15"/>
      <c r="H15" s="9"/>
      <c r="I15" s="15"/>
      <c r="J15" s="15"/>
      <c r="K15" s="15"/>
      <c r="L15" s="9" t="s">
        <v>30</v>
      </c>
      <c r="M15" s="15"/>
      <c r="N15" s="6"/>
      <c r="O15" s="15"/>
      <c r="P15" s="10" t="s">
        <v>40</v>
      </c>
      <c r="Q15" s="11">
        <f t="shared" si="0"/>
        <v>4012.5</v>
      </c>
      <c r="R15" s="15" t="s">
        <v>32</v>
      </c>
      <c r="S15" s="16">
        <v>1</v>
      </c>
      <c r="T15" s="17">
        <v>4815</v>
      </c>
      <c r="U15" s="13" t="s">
        <v>33</v>
      </c>
      <c r="V15" s="13" t="s">
        <v>34</v>
      </c>
    </row>
    <row r="16" spans="1:23" ht="28.5" customHeight="1" x14ac:dyDescent="0.25">
      <c r="A16" s="15">
        <v>8</v>
      </c>
      <c r="B16" s="7">
        <v>44827</v>
      </c>
      <c r="C16" s="15"/>
      <c r="D16" s="15"/>
      <c r="E16" s="15"/>
      <c r="F16" s="15"/>
      <c r="G16" s="15"/>
      <c r="H16" s="9"/>
      <c r="I16" s="15"/>
      <c r="J16" s="15"/>
      <c r="K16" s="15"/>
      <c r="L16" s="9" t="s">
        <v>30</v>
      </c>
      <c r="M16" s="15"/>
      <c r="N16" s="6"/>
      <c r="O16" s="15"/>
      <c r="P16" s="10" t="s">
        <v>41</v>
      </c>
      <c r="Q16" s="11">
        <f t="shared" si="0"/>
        <v>57500</v>
      </c>
      <c r="R16" s="15" t="s">
        <v>32</v>
      </c>
      <c r="S16" s="16">
        <v>32</v>
      </c>
      <c r="T16" s="17">
        <v>2208000</v>
      </c>
      <c r="U16" s="13" t="s">
        <v>33</v>
      </c>
      <c r="V16" s="13" t="s">
        <v>34</v>
      </c>
    </row>
    <row r="17" spans="1:22" ht="28.5" customHeight="1" x14ac:dyDescent="0.25">
      <c r="A17" s="15">
        <v>9</v>
      </c>
      <c r="B17" s="7">
        <v>44827</v>
      </c>
      <c r="C17" s="15"/>
      <c r="D17" s="15"/>
      <c r="E17" s="15"/>
      <c r="F17" s="15"/>
      <c r="G17" s="15"/>
      <c r="H17" s="9"/>
      <c r="I17" s="15"/>
      <c r="J17" s="15"/>
      <c r="K17" s="15"/>
      <c r="L17" s="9" t="s">
        <v>30</v>
      </c>
      <c r="M17" s="15"/>
      <c r="N17" s="6"/>
      <c r="O17" s="15"/>
      <c r="P17" s="10" t="s">
        <v>42</v>
      </c>
      <c r="Q17" s="11">
        <f t="shared" si="0"/>
        <v>9741.6666666666679</v>
      </c>
      <c r="R17" s="15" t="s">
        <v>32</v>
      </c>
      <c r="S17" s="16">
        <v>7</v>
      </c>
      <c r="T17" s="17">
        <v>81830</v>
      </c>
      <c r="U17" s="13" t="s">
        <v>33</v>
      </c>
      <c r="V17" s="13" t="s">
        <v>34</v>
      </c>
    </row>
    <row r="18" spans="1:22" ht="21.4" customHeight="1" x14ac:dyDescent="0.25">
      <c r="A18" s="15">
        <v>10</v>
      </c>
      <c r="B18" s="7">
        <v>44827</v>
      </c>
      <c r="C18" s="15"/>
      <c r="D18" s="15"/>
      <c r="E18" s="15"/>
      <c r="F18" s="15"/>
      <c r="G18" s="15"/>
      <c r="H18" s="9"/>
      <c r="I18" s="15"/>
      <c r="J18" s="15"/>
      <c r="K18" s="15"/>
      <c r="L18" s="9" t="s">
        <v>30</v>
      </c>
      <c r="M18" s="15"/>
      <c r="N18" s="6"/>
      <c r="O18" s="15"/>
      <c r="P18" s="10" t="s">
        <v>43</v>
      </c>
      <c r="Q18" s="11">
        <f t="shared" si="0"/>
        <v>79167.000000000015</v>
      </c>
      <c r="R18" s="15" t="s">
        <v>32</v>
      </c>
      <c r="S18" s="16">
        <v>6</v>
      </c>
      <c r="T18" s="17">
        <v>570002.4</v>
      </c>
      <c r="U18" s="13" t="s">
        <v>33</v>
      </c>
      <c r="V18" s="13" t="s">
        <v>34</v>
      </c>
    </row>
    <row r="19" spans="1:22" ht="28.5" customHeight="1" x14ac:dyDescent="0.25">
      <c r="A19" s="15">
        <v>11</v>
      </c>
      <c r="B19" s="7">
        <v>44827</v>
      </c>
      <c r="C19" s="15"/>
      <c r="D19" s="15"/>
      <c r="E19" s="15"/>
      <c r="F19" s="15"/>
      <c r="G19" s="15"/>
      <c r="H19" s="9"/>
      <c r="I19" s="15"/>
      <c r="J19" s="15"/>
      <c r="K19" s="15"/>
      <c r="L19" s="9" t="s">
        <v>30</v>
      </c>
      <c r="M19" s="15"/>
      <c r="N19" s="6"/>
      <c r="O19" s="15"/>
      <c r="P19" s="10" t="s">
        <v>44</v>
      </c>
      <c r="Q19" s="11">
        <f t="shared" si="0"/>
        <v>64933.341666666667</v>
      </c>
      <c r="R19" s="15" t="s">
        <v>32</v>
      </c>
      <c r="S19" s="16">
        <v>4</v>
      </c>
      <c r="T19" s="17">
        <v>311680.03999999998</v>
      </c>
      <c r="U19" s="13" t="s">
        <v>33</v>
      </c>
      <c r="V19" s="13" t="s">
        <v>34</v>
      </c>
    </row>
    <row r="20" spans="1:22" ht="28.5" customHeight="1" x14ac:dyDescent="0.25">
      <c r="A20" s="15">
        <v>12</v>
      </c>
      <c r="B20" s="7">
        <v>44827</v>
      </c>
      <c r="C20" s="15"/>
      <c r="D20" s="15"/>
      <c r="E20" s="15"/>
      <c r="F20" s="15"/>
      <c r="G20" s="15"/>
      <c r="H20" s="9"/>
      <c r="I20" s="15"/>
      <c r="J20" s="15"/>
      <c r="K20" s="15"/>
      <c r="L20" s="9" t="s">
        <v>30</v>
      </c>
      <c r="M20" s="15"/>
      <c r="N20" s="6"/>
      <c r="O20" s="15"/>
      <c r="P20" s="10" t="s">
        <v>45</v>
      </c>
      <c r="Q20" s="11">
        <f t="shared" si="0"/>
        <v>7792.0083333333332</v>
      </c>
      <c r="R20" s="15" t="s">
        <v>32</v>
      </c>
      <c r="S20" s="16">
        <v>20</v>
      </c>
      <c r="T20" s="17">
        <v>187008.2</v>
      </c>
      <c r="U20" s="13" t="s">
        <v>33</v>
      </c>
      <c r="V20" s="13" t="s">
        <v>34</v>
      </c>
    </row>
    <row r="21" spans="1:22" ht="21.4" customHeight="1" x14ac:dyDescent="0.25">
      <c r="A21" s="15">
        <v>13</v>
      </c>
      <c r="B21" s="7">
        <v>44827</v>
      </c>
      <c r="C21" s="15"/>
      <c r="D21" s="15"/>
      <c r="E21" s="15"/>
      <c r="F21" s="15"/>
      <c r="G21" s="15"/>
      <c r="H21" s="9"/>
      <c r="I21" s="15"/>
      <c r="J21" s="15"/>
      <c r="K21" s="15"/>
      <c r="L21" s="9" t="s">
        <v>30</v>
      </c>
      <c r="M21" s="15"/>
      <c r="N21" s="6"/>
      <c r="O21" s="15"/>
      <c r="P21" s="10" t="s">
        <v>46</v>
      </c>
      <c r="Q21" s="11">
        <f t="shared" si="0"/>
        <v>4158.3416666666672</v>
      </c>
      <c r="R21" s="15" t="s">
        <v>32</v>
      </c>
      <c r="S21" s="16">
        <v>4</v>
      </c>
      <c r="T21" s="17">
        <v>19960.04</v>
      </c>
      <c r="U21" s="13" t="s">
        <v>33</v>
      </c>
      <c r="V21" s="13" t="s">
        <v>34</v>
      </c>
    </row>
    <row r="22" spans="1:22" ht="28.5" customHeight="1" x14ac:dyDescent="0.25">
      <c r="A22" s="15">
        <v>14</v>
      </c>
      <c r="B22" s="7">
        <v>44827</v>
      </c>
      <c r="C22" s="15"/>
      <c r="D22" s="15"/>
      <c r="E22" s="15"/>
      <c r="F22" s="15"/>
      <c r="G22" s="15"/>
      <c r="H22" s="9"/>
      <c r="I22" s="15"/>
      <c r="J22" s="15"/>
      <c r="K22" s="15"/>
      <c r="L22" s="9" t="s">
        <v>30</v>
      </c>
      <c r="M22" s="15"/>
      <c r="N22" s="6"/>
      <c r="O22" s="15"/>
      <c r="P22" s="10" t="s">
        <v>37</v>
      </c>
      <c r="Q22" s="11">
        <f t="shared" si="0"/>
        <v>8429</v>
      </c>
      <c r="R22" s="15" t="s">
        <v>32</v>
      </c>
      <c r="S22" s="16">
        <v>16</v>
      </c>
      <c r="T22" s="17">
        <v>161836.79999999999</v>
      </c>
      <c r="U22" s="13" t="s">
        <v>33</v>
      </c>
      <c r="V22" s="13" t="s">
        <v>34</v>
      </c>
    </row>
    <row r="23" spans="1:22" ht="21.4" customHeight="1" x14ac:dyDescent="0.25">
      <c r="A23" s="15">
        <v>15</v>
      </c>
      <c r="B23" s="7">
        <v>44827</v>
      </c>
      <c r="C23" s="15"/>
      <c r="D23" s="15"/>
      <c r="E23" s="15"/>
      <c r="F23" s="15"/>
      <c r="G23" s="15"/>
      <c r="H23" s="9"/>
      <c r="I23" s="15"/>
      <c r="J23" s="15"/>
      <c r="K23" s="15"/>
      <c r="L23" s="9" t="s">
        <v>30</v>
      </c>
      <c r="M23" s="15"/>
      <c r="N23" s="6"/>
      <c r="O23" s="15"/>
      <c r="P23" s="10" t="s">
        <v>39</v>
      </c>
      <c r="Q23" s="11">
        <f t="shared" si="0"/>
        <v>7608.3416666666672</v>
      </c>
      <c r="R23" s="15" t="s">
        <v>32</v>
      </c>
      <c r="S23" s="16">
        <v>3</v>
      </c>
      <c r="T23" s="17">
        <v>27390.03</v>
      </c>
      <c r="U23" s="13" t="s">
        <v>33</v>
      </c>
      <c r="V23" s="13" t="s">
        <v>34</v>
      </c>
    </row>
    <row r="24" spans="1:22" ht="21.4" customHeight="1" x14ac:dyDescent="0.25">
      <c r="A24" s="15">
        <v>16</v>
      </c>
      <c r="B24" s="7">
        <v>44826</v>
      </c>
      <c r="C24" s="15"/>
      <c r="D24" s="15"/>
      <c r="E24" s="15"/>
      <c r="F24" s="15"/>
      <c r="G24" s="15"/>
      <c r="H24" s="9"/>
      <c r="I24" s="15"/>
      <c r="J24" s="15"/>
      <c r="K24" s="15"/>
      <c r="L24" s="9" t="s">
        <v>30</v>
      </c>
      <c r="M24" s="15"/>
      <c r="N24" s="6"/>
      <c r="O24" s="15"/>
      <c r="P24" s="10" t="s">
        <v>47</v>
      </c>
      <c r="Q24" s="11">
        <f t="shared" si="0"/>
        <v>7117.35</v>
      </c>
      <c r="R24" s="15" t="s">
        <v>32</v>
      </c>
      <c r="S24" s="16">
        <v>226</v>
      </c>
      <c r="T24" s="17">
        <v>1930225.32</v>
      </c>
      <c r="U24" s="13" t="s">
        <v>33</v>
      </c>
      <c r="V24" s="13" t="s">
        <v>34</v>
      </c>
    </row>
    <row r="25" spans="1:22" ht="21.4" customHeight="1" x14ac:dyDescent="0.25">
      <c r="A25" s="15">
        <v>17</v>
      </c>
      <c r="B25" s="7">
        <v>44826</v>
      </c>
      <c r="C25" s="15"/>
      <c r="D25" s="15"/>
      <c r="E25" s="15"/>
      <c r="F25" s="15"/>
      <c r="G25" s="15"/>
      <c r="H25" s="9"/>
      <c r="I25" s="15"/>
      <c r="J25" s="15"/>
      <c r="K25" s="15"/>
      <c r="L25" s="9" t="s">
        <v>30</v>
      </c>
      <c r="M25" s="15"/>
      <c r="N25" s="6"/>
      <c r="O25" s="15"/>
      <c r="P25" s="10" t="s">
        <v>47</v>
      </c>
      <c r="Q25" s="11">
        <f t="shared" si="0"/>
        <v>7117.35</v>
      </c>
      <c r="R25" s="15" t="s">
        <v>32</v>
      </c>
      <c r="S25" s="16">
        <v>52</v>
      </c>
      <c r="T25" s="17">
        <v>444122.64</v>
      </c>
      <c r="U25" s="13" t="s">
        <v>33</v>
      </c>
      <c r="V25" s="13" t="s">
        <v>34</v>
      </c>
    </row>
    <row r="26" spans="1:22" ht="21.4" customHeight="1" x14ac:dyDescent="0.25">
      <c r="A26" s="15">
        <v>18</v>
      </c>
      <c r="B26" s="7">
        <v>44826</v>
      </c>
      <c r="C26" s="15"/>
      <c r="D26" s="15"/>
      <c r="E26" s="15"/>
      <c r="F26" s="15"/>
      <c r="G26" s="15"/>
      <c r="H26" s="9"/>
      <c r="I26" s="15"/>
      <c r="J26" s="15"/>
      <c r="K26" s="15"/>
      <c r="L26" s="9" t="s">
        <v>30</v>
      </c>
      <c r="M26" s="15"/>
      <c r="N26" s="6"/>
      <c r="O26" s="15"/>
      <c r="P26" s="10" t="s">
        <v>48</v>
      </c>
      <c r="Q26" s="11">
        <f t="shared" si="0"/>
        <v>13750</v>
      </c>
      <c r="R26" s="15" t="s">
        <v>32</v>
      </c>
      <c r="S26" s="16">
        <v>12</v>
      </c>
      <c r="T26" s="17">
        <v>198000</v>
      </c>
      <c r="U26" s="13" t="s">
        <v>33</v>
      </c>
      <c r="V26" s="13" t="s">
        <v>34</v>
      </c>
    </row>
    <row r="27" spans="1:22" ht="28.5" customHeight="1" x14ac:dyDescent="0.25">
      <c r="A27" s="15">
        <v>19</v>
      </c>
      <c r="B27" s="7">
        <v>44826</v>
      </c>
      <c r="C27" s="15"/>
      <c r="D27" s="15"/>
      <c r="E27" s="15"/>
      <c r="F27" s="15"/>
      <c r="G27" s="15"/>
      <c r="H27" s="9"/>
      <c r="I27" s="15"/>
      <c r="J27" s="15"/>
      <c r="K27" s="15"/>
      <c r="L27" s="9" t="s">
        <v>30</v>
      </c>
      <c r="M27" s="15"/>
      <c r="N27" s="6"/>
      <c r="O27" s="15"/>
      <c r="P27" s="10" t="s">
        <v>37</v>
      </c>
      <c r="Q27" s="11">
        <f t="shared" si="0"/>
        <v>8429</v>
      </c>
      <c r="R27" s="15" t="s">
        <v>32</v>
      </c>
      <c r="S27" s="16">
        <v>40</v>
      </c>
      <c r="T27" s="17">
        <v>404592</v>
      </c>
      <c r="U27" s="13" t="s">
        <v>33</v>
      </c>
      <c r="V27" s="13" t="s">
        <v>34</v>
      </c>
    </row>
    <row r="28" spans="1:22" ht="21.4" customHeight="1" x14ac:dyDescent="0.25">
      <c r="A28" s="15">
        <v>20</v>
      </c>
      <c r="B28" s="7">
        <v>44826</v>
      </c>
      <c r="C28" s="15"/>
      <c r="D28" s="15"/>
      <c r="E28" s="15"/>
      <c r="F28" s="15"/>
      <c r="G28" s="15"/>
      <c r="H28" s="9"/>
      <c r="I28" s="15"/>
      <c r="J28" s="15"/>
      <c r="K28" s="15"/>
      <c r="L28" s="9" t="s">
        <v>30</v>
      </c>
      <c r="M28" s="15"/>
      <c r="N28" s="6"/>
      <c r="O28" s="15"/>
      <c r="P28" s="10" t="s">
        <v>39</v>
      </c>
      <c r="Q28" s="11">
        <f t="shared" si="0"/>
        <v>7608.3416666666672</v>
      </c>
      <c r="R28" s="15" t="s">
        <v>32</v>
      </c>
      <c r="S28" s="16">
        <v>5</v>
      </c>
      <c r="T28" s="17">
        <v>45650.05</v>
      </c>
      <c r="U28" s="13" t="s">
        <v>33</v>
      </c>
      <c r="V28" s="13" t="s">
        <v>34</v>
      </c>
    </row>
    <row r="29" spans="1:22" ht="28.5" customHeight="1" x14ac:dyDescent="0.25">
      <c r="A29" s="15">
        <v>21</v>
      </c>
      <c r="B29" s="7">
        <v>44826</v>
      </c>
      <c r="C29" s="15"/>
      <c r="D29" s="15"/>
      <c r="E29" s="15"/>
      <c r="F29" s="15"/>
      <c r="G29" s="15"/>
      <c r="H29" s="9"/>
      <c r="I29" s="15"/>
      <c r="J29" s="15"/>
      <c r="K29" s="15"/>
      <c r="L29" s="9" t="s">
        <v>30</v>
      </c>
      <c r="M29" s="15"/>
      <c r="N29" s="6"/>
      <c r="O29" s="15"/>
      <c r="P29" s="10" t="s">
        <v>49</v>
      </c>
      <c r="Q29" s="11">
        <f t="shared" si="0"/>
        <v>18291.666666666668</v>
      </c>
      <c r="R29" s="15" t="s">
        <v>32</v>
      </c>
      <c r="S29" s="16">
        <v>14</v>
      </c>
      <c r="T29" s="17">
        <v>307300</v>
      </c>
      <c r="U29" s="13" t="s">
        <v>33</v>
      </c>
      <c r="V29" s="13" t="s">
        <v>34</v>
      </c>
    </row>
    <row r="30" spans="1:22" ht="28.5" customHeight="1" x14ac:dyDescent="0.25">
      <c r="A30" s="15">
        <v>22</v>
      </c>
      <c r="B30" s="7">
        <v>44826</v>
      </c>
      <c r="C30" s="15"/>
      <c r="D30" s="15"/>
      <c r="E30" s="15"/>
      <c r="F30" s="15"/>
      <c r="G30" s="15"/>
      <c r="H30" s="9"/>
      <c r="I30" s="15"/>
      <c r="J30" s="15"/>
      <c r="K30" s="15"/>
      <c r="L30" s="9" t="s">
        <v>30</v>
      </c>
      <c r="M30" s="15"/>
      <c r="N30" s="6"/>
      <c r="O30" s="15"/>
      <c r="P30" s="10" t="s">
        <v>42</v>
      </c>
      <c r="Q30" s="11">
        <f t="shared" si="0"/>
        <v>9266.6666666666679</v>
      </c>
      <c r="R30" s="15" t="s">
        <v>32</v>
      </c>
      <c r="S30" s="16">
        <v>20</v>
      </c>
      <c r="T30" s="17">
        <v>222400</v>
      </c>
      <c r="U30" s="13" t="s">
        <v>33</v>
      </c>
      <c r="V30" s="13" t="s">
        <v>34</v>
      </c>
    </row>
    <row r="31" spans="1:22" ht="28.5" customHeight="1" x14ac:dyDescent="0.25">
      <c r="A31" s="15">
        <v>23</v>
      </c>
      <c r="B31" s="7">
        <v>44826</v>
      </c>
      <c r="C31" s="15"/>
      <c r="D31" s="15"/>
      <c r="E31" s="15"/>
      <c r="F31" s="15"/>
      <c r="G31" s="15"/>
      <c r="H31" s="9"/>
      <c r="I31" s="15"/>
      <c r="J31" s="15"/>
      <c r="K31" s="15"/>
      <c r="L31" s="9" t="s">
        <v>30</v>
      </c>
      <c r="M31" s="15"/>
      <c r="N31" s="6"/>
      <c r="O31" s="15"/>
      <c r="P31" s="10" t="s">
        <v>42</v>
      </c>
      <c r="Q31" s="11">
        <f t="shared" si="0"/>
        <v>9266.6666666666679</v>
      </c>
      <c r="R31" s="15" t="s">
        <v>32</v>
      </c>
      <c r="S31" s="16">
        <v>5</v>
      </c>
      <c r="T31" s="17">
        <v>55600</v>
      </c>
      <c r="U31" s="13" t="s">
        <v>33</v>
      </c>
      <c r="V31" s="13" t="s">
        <v>34</v>
      </c>
    </row>
    <row r="32" spans="1:22" ht="21.4" customHeight="1" x14ac:dyDescent="0.25">
      <c r="A32" s="15">
        <v>24</v>
      </c>
      <c r="B32" s="7">
        <v>44826</v>
      </c>
      <c r="C32" s="15"/>
      <c r="D32" s="15"/>
      <c r="E32" s="15"/>
      <c r="F32" s="15"/>
      <c r="G32" s="15"/>
      <c r="H32" s="9"/>
      <c r="I32" s="15"/>
      <c r="J32" s="15"/>
      <c r="K32" s="15"/>
      <c r="L32" s="9" t="s">
        <v>30</v>
      </c>
      <c r="M32" s="15"/>
      <c r="N32" s="6"/>
      <c r="O32" s="15"/>
      <c r="P32" s="10" t="s">
        <v>38</v>
      </c>
      <c r="Q32" s="11">
        <f t="shared" si="0"/>
        <v>10291.666666666668</v>
      </c>
      <c r="R32" s="15" t="s">
        <v>32</v>
      </c>
      <c r="S32" s="16">
        <v>12</v>
      </c>
      <c r="T32" s="17">
        <v>148200</v>
      </c>
      <c r="U32" s="13" t="s">
        <v>33</v>
      </c>
      <c r="V32" s="13" t="s">
        <v>34</v>
      </c>
    </row>
    <row r="33" spans="1:22" ht="28.5" customHeight="1" x14ac:dyDescent="0.25">
      <c r="A33" s="15">
        <v>25</v>
      </c>
      <c r="B33" s="7">
        <v>44826</v>
      </c>
      <c r="C33" s="15"/>
      <c r="D33" s="15"/>
      <c r="E33" s="15"/>
      <c r="F33" s="15"/>
      <c r="G33" s="15"/>
      <c r="H33" s="9"/>
      <c r="I33" s="15"/>
      <c r="J33" s="15"/>
      <c r="K33" s="15"/>
      <c r="L33" s="9" t="s">
        <v>30</v>
      </c>
      <c r="M33" s="15"/>
      <c r="N33" s="6"/>
      <c r="O33" s="15"/>
      <c r="P33" s="10" t="s">
        <v>50</v>
      </c>
      <c r="Q33" s="11">
        <f t="shared" si="0"/>
        <v>46133.341666666667</v>
      </c>
      <c r="R33" s="15" t="s">
        <v>32</v>
      </c>
      <c r="S33" s="16">
        <v>6</v>
      </c>
      <c r="T33" s="17">
        <v>332160.06</v>
      </c>
      <c r="U33" s="13" t="s">
        <v>33</v>
      </c>
      <c r="V33" s="13" t="s">
        <v>34</v>
      </c>
    </row>
    <row r="34" spans="1:22" ht="21.4" customHeight="1" x14ac:dyDescent="0.25">
      <c r="A34" s="15">
        <v>26</v>
      </c>
      <c r="B34" s="7">
        <v>44826</v>
      </c>
      <c r="C34" s="19"/>
      <c r="D34" s="19"/>
      <c r="E34" s="19"/>
      <c r="F34" s="19"/>
      <c r="G34" s="19"/>
      <c r="H34" s="19"/>
      <c r="I34" s="19"/>
      <c r="J34" s="19"/>
      <c r="K34" s="19"/>
      <c r="L34" s="9" t="s">
        <v>30</v>
      </c>
      <c r="M34" s="19"/>
      <c r="N34" s="19"/>
      <c r="O34" s="19"/>
      <c r="P34" s="20" t="s">
        <v>51</v>
      </c>
      <c r="Q34" s="11">
        <f t="shared" si="0"/>
        <v>14591.666666666668</v>
      </c>
      <c r="R34" s="15" t="s">
        <v>32</v>
      </c>
      <c r="S34" s="21">
        <v>8</v>
      </c>
      <c r="T34" s="22">
        <v>140080</v>
      </c>
      <c r="U34" s="13" t="s">
        <v>33</v>
      </c>
      <c r="V34" s="13" t="s">
        <v>34</v>
      </c>
    </row>
    <row r="35" spans="1:22" ht="31.9" customHeight="1" x14ac:dyDescent="0.25">
      <c r="A35" s="15">
        <v>27</v>
      </c>
      <c r="B35" s="7">
        <v>44826</v>
      </c>
      <c r="C35" s="19"/>
      <c r="D35" s="19"/>
      <c r="E35" s="19"/>
      <c r="F35" s="19"/>
      <c r="G35" s="19"/>
      <c r="H35" s="19"/>
      <c r="I35" s="19"/>
      <c r="J35" s="19"/>
      <c r="K35" s="19"/>
      <c r="L35" s="9" t="s">
        <v>30</v>
      </c>
      <c r="M35" s="19"/>
      <c r="N35" s="19"/>
      <c r="O35" s="19"/>
      <c r="P35" s="20" t="s">
        <v>52</v>
      </c>
      <c r="Q35" s="11">
        <f t="shared" si="0"/>
        <v>27441.666666666668</v>
      </c>
      <c r="R35" s="15" t="s">
        <v>32</v>
      </c>
      <c r="S35" s="21">
        <v>8</v>
      </c>
      <c r="T35" s="22">
        <v>263440</v>
      </c>
      <c r="U35" s="13" t="s">
        <v>33</v>
      </c>
      <c r="V35" s="13" t="s">
        <v>34</v>
      </c>
    </row>
    <row r="36" spans="1:22" ht="31.9" customHeight="1" x14ac:dyDescent="0.25">
      <c r="A36" s="15">
        <v>28</v>
      </c>
      <c r="B36" s="7">
        <v>44826</v>
      </c>
      <c r="C36" s="19"/>
      <c r="D36" s="19"/>
      <c r="E36" s="19"/>
      <c r="F36" s="19"/>
      <c r="G36" s="19"/>
      <c r="H36" s="19"/>
      <c r="I36" s="19"/>
      <c r="J36" s="19"/>
      <c r="K36" s="19"/>
      <c r="L36" s="9" t="s">
        <v>30</v>
      </c>
      <c r="M36" s="19"/>
      <c r="N36" s="19"/>
      <c r="O36" s="19"/>
      <c r="P36" s="20" t="s">
        <v>53</v>
      </c>
      <c r="Q36" s="11">
        <f t="shared" si="0"/>
        <v>33333.333333333336</v>
      </c>
      <c r="R36" s="15" t="s">
        <v>32</v>
      </c>
      <c r="S36" s="21">
        <v>6</v>
      </c>
      <c r="T36" s="22">
        <v>240000</v>
      </c>
      <c r="U36" s="13" t="s">
        <v>33</v>
      </c>
      <c r="V36" s="13" t="s">
        <v>34</v>
      </c>
    </row>
    <row r="37" spans="1:22" ht="31.9" customHeight="1" x14ac:dyDescent="0.25">
      <c r="A37" s="15">
        <v>29</v>
      </c>
      <c r="B37" s="7">
        <v>44826</v>
      </c>
      <c r="C37" s="19"/>
      <c r="D37" s="19"/>
      <c r="E37" s="19"/>
      <c r="F37" s="19"/>
      <c r="G37" s="19"/>
      <c r="H37" s="19"/>
      <c r="I37" s="19"/>
      <c r="J37" s="19"/>
      <c r="K37" s="19"/>
      <c r="L37" s="9" t="s">
        <v>30</v>
      </c>
      <c r="M37" s="19"/>
      <c r="N37" s="19"/>
      <c r="O37" s="19"/>
      <c r="P37" s="20" t="s">
        <v>54</v>
      </c>
      <c r="Q37" s="11">
        <f t="shared" si="0"/>
        <v>7800</v>
      </c>
      <c r="R37" s="15" t="s">
        <v>32</v>
      </c>
      <c r="S37" s="21">
        <v>4</v>
      </c>
      <c r="T37" s="22">
        <v>37440</v>
      </c>
      <c r="U37" s="13" t="s">
        <v>33</v>
      </c>
      <c r="V37" s="13" t="s">
        <v>34</v>
      </c>
    </row>
    <row r="38" spans="1:22" ht="31.9" customHeight="1" x14ac:dyDescent="0.25">
      <c r="A38" s="15">
        <v>30</v>
      </c>
      <c r="B38" s="7">
        <v>44826</v>
      </c>
      <c r="C38" s="19"/>
      <c r="D38" s="19"/>
      <c r="E38" s="19"/>
      <c r="F38" s="19"/>
      <c r="G38" s="19"/>
      <c r="H38" s="19"/>
      <c r="I38" s="19"/>
      <c r="J38" s="19"/>
      <c r="K38" s="19"/>
      <c r="L38" s="9" t="s">
        <v>30</v>
      </c>
      <c r="M38" s="19"/>
      <c r="N38" s="19"/>
      <c r="O38" s="19"/>
      <c r="P38" s="20" t="s">
        <v>55</v>
      </c>
      <c r="Q38" s="11">
        <f t="shared" si="0"/>
        <v>9041.6666666666679</v>
      </c>
      <c r="R38" s="15" t="s">
        <v>32</v>
      </c>
      <c r="S38" s="21">
        <v>6</v>
      </c>
      <c r="T38" s="22">
        <v>65100</v>
      </c>
      <c r="U38" s="13" t="s">
        <v>33</v>
      </c>
      <c r="V38" s="13" t="s">
        <v>34</v>
      </c>
    </row>
    <row r="39" spans="1:22" ht="21.4" customHeight="1" x14ac:dyDescent="0.25">
      <c r="A39" s="15">
        <v>31</v>
      </c>
      <c r="B39" s="7">
        <v>44826</v>
      </c>
      <c r="C39" s="19"/>
      <c r="D39" s="19"/>
      <c r="E39" s="19"/>
      <c r="F39" s="19"/>
      <c r="G39" s="19"/>
      <c r="H39" s="19"/>
      <c r="I39" s="19"/>
      <c r="J39" s="19"/>
      <c r="K39" s="19"/>
      <c r="L39" s="9" t="s">
        <v>30</v>
      </c>
      <c r="M39" s="19"/>
      <c r="N39" s="19"/>
      <c r="O39" s="19"/>
      <c r="P39" s="20" t="s">
        <v>56</v>
      </c>
      <c r="Q39" s="11">
        <f t="shared" si="0"/>
        <v>7566.666666666667</v>
      </c>
      <c r="R39" s="15" t="s">
        <v>32</v>
      </c>
      <c r="S39" s="21">
        <v>12</v>
      </c>
      <c r="T39" s="22">
        <v>108960</v>
      </c>
      <c r="U39" s="13" t="s">
        <v>33</v>
      </c>
      <c r="V39" s="13" t="s">
        <v>34</v>
      </c>
    </row>
    <row r="40" spans="1:22" ht="31.9" customHeight="1" x14ac:dyDescent="0.25">
      <c r="A40" s="15">
        <v>32</v>
      </c>
      <c r="B40" s="7">
        <v>44826</v>
      </c>
      <c r="C40" s="19"/>
      <c r="D40" s="19"/>
      <c r="E40" s="19"/>
      <c r="F40" s="19"/>
      <c r="G40" s="19"/>
      <c r="H40" s="19"/>
      <c r="I40" s="19"/>
      <c r="J40" s="19"/>
      <c r="K40" s="19"/>
      <c r="L40" s="9" t="s">
        <v>30</v>
      </c>
      <c r="M40" s="19"/>
      <c r="N40" s="19"/>
      <c r="O40" s="19"/>
      <c r="P40" s="20" t="s">
        <v>57</v>
      </c>
      <c r="Q40" s="11">
        <f t="shared" si="0"/>
        <v>16508.333333333336</v>
      </c>
      <c r="R40" s="15" t="s">
        <v>32</v>
      </c>
      <c r="S40" s="21">
        <v>2</v>
      </c>
      <c r="T40" s="22">
        <v>39620</v>
      </c>
      <c r="U40" s="13" t="s">
        <v>33</v>
      </c>
      <c r="V40" s="13" t="s">
        <v>34</v>
      </c>
    </row>
    <row r="41" spans="1:22" ht="31.9" customHeight="1" x14ac:dyDescent="0.25">
      <c r="A41" s="15">
        <v>33</v>
      </c>
      <c r="B41" s="7">
        <v>44826</v>
      </c>
      <c r="C41" s="19"/>
      <c r="D41" s="19"/>
      <c r="E41" s="19"/>
      <c r="F41" s="19"/>
      <c r="G41" s="19"/>
      <c r="H41" s="19"/>
      <c r="I41" s="19"/>
      <c r="J41" s="19"/>
      <c r="K41" s="19"/>
      <c r="L41" s="9" t="s">
        <v>30</v>
      </c>
      <c r="M41" s="19"/>
      <c r="N41" s="19"/>
      <c r="O41" s="19"/>
      <c r="P41" s="20" t="s">
        <v>58</v>
      </c>
      <c r="Q41" s="11">
        <f t="shared" ref="Q41:Q72" si="1">T41/S41/1.2</f>
        <v>43054.000000000007</v>
      </c>
      <c r="R41" s="15" t="s">
        <v>32</v>
      </c>
      <c r="S41" s="21">
        <v>10</v>
      </c>
      <c r="T41" s="22">
        <v>516648</v>
      </c>
      <c r="U41" s="13" t="s">
        <v>33</v>
      </c>
      <c r="V41" s="13" t="s">
        <v>34</v>
      </c>
    </row>
    <row r="42" spans="1:22" ht="31.9" customHeight="1" x14ac:dyDescent="0.25">
      <c r="A42" s="15">
        <v>34</v>
      </c>
      <c r="B42" s="7">
        <v>44827</v>
      </c>
      <c r="C42" s="19"/>
      <c r="D42" s="19"/>
      <c r="E42" s="19"/>
      <c r="F42" s="19"/>
      <c r="G42" s="19"/>
      <c r="H42" s="19"/>
      <c r="I42" s="19"/>
      <c r="J42" s="19"/>
      <c r="K42" s="19"/>
      <c r="L42" s="9" t="s">
        <v>30</v>
      </c>
      <c r="M42" s="19"/>
      <c r="N42" s="19"/>
      <c r="O42" s="19"/>
      <c r="P42" s="20" t="s">
        <v>59</v>
      </c>
      <c r="Q42" s="11">
        <f t="shared" si="1"/>
        <v>6058.3416666666672</v>
      </c>
      <c r="R42" s="15" t="s">
        <v>32</v>
      </c>
      <c r="S42" s="21">
        <v>44</v>
      </c>
      <c r="T42" s="22">
        <v>319880.44</v>
      </c>
      <c r="U42" s="13" t="s">
        <v>33</v>
      </c>
      <c r="V42" s="13" t="s">
        <v>34</v>
      </c>
    </row>
    <row r="43" spans="1:22" ht="31.9" customHeight="1" x14ac:dyDescent="0.25">
      <c r="A43" s="15">
        <v>35</v>
      </c>
      <c r="B43" s="7">
        <v>44826</v>
      </c>
      <c r="C43" s="19"/>
      <c r="D43" s="19"/>
      <c r="E43" s="19"/>
      <c r="F43" s="19"/>
      <c r="G43" s="19"/>
      <c r="H43" s="19"/>
      <c r="I43" s="19"/>
      <c r="J43" s="19"/>
      <c r="K43" s="19"/>
      <c r="L43" s="9" t="s">
        <v>30</v>
      </c>
      <c r="M43" s="19"/>
      <c r="N43" s="19"/>
      <c r="O43" s="19"/>
      <c r="P43" s="20" t="s">
        <v>60</v>
      </c>
      <c r="Q43" s="11">
        <f t="shared" si="1"/>
        <v>3408.3333333333335</v>
      </c>
      <c r="R43" s="19" t="s">
        <v>32</v>
      </c>
      <c r="S43" s="21">
        <v>16</v>
      </c>
      <c r="T43" s="22">
        <v>65440</v>
      </c>
      <c r="U43" s="13" t="s">
        <v>33</v>
      </c>
      <c r="V43" s="13" t="s">
        <v>34</v>
      </c>
    </row>
    <row r="44" spans="1:22" ht="31.9" customHeight="1" x14ac:dyDescent="0.25">
      <c r="A44" s="15">
        <v>36</v>
      </c>
      <c r="B44" s="7">
        <v>44826</v>
      </c>
      <c r="C44" s="19"/>
      <c r="D44" s="19"/>
      <c r="E44" s="19"/>
      <c r="F44" s="19"/>
      <c r="G44" s="19"/>
      <c r="H44" s="19"/>
      <c r="I44" s="19"/>
      <c r="J44" s="19"/>
      <c r="K44" s="19"/>
      <c r="L44" s="9" t="s">
        <v>30</v>
      </c>
      <c r="M44" s="19"/>
      <c r="N44" s="19"/>
      <c r="O44" s="19"/>
      <c r="P44" s="20" t="s">
        <v>61</v>
      </c>
      <c r="Q44" s="11">
        <f t="shared" si="1"/>
        <v>3000</v>
      </c>
      <c r="R44" s="15" t="s">
        <v>32</v>
      </c>
      <c r="S44" s="21">
        <v>8</v>
      </c>
      <c r="T44" s="22">
        <v>28800</v>
      </c>
      <c r="U44" s="13" t="s">
        <v>33</v>
      </c>
      <c r="V44" s="13" t="s">
        <v>34</v>
      </c>
    </row>
    <row r="45" spans="1:22" ht="31.9" customHeight="1" x14ac:dyDescent="0.25">
      <c r="A45" s="15">
        <v>37</v>
      </c>
      <c r="B45" s="7">
        <v>44826</v>
      </c>
      <c r="C45" s="19"/>
      <c r="D45" s="19"/>
      <c r="E45" s="19"/>
      <c r="F45" s="19"/>
      <c r="G45" s="19"/>
      <c r="H45" s="19"/>
      <c r="I45" s="19"/>
      <c r="J45" s="19"/>
      <c r="K45" s="19"/>
      <c r="L45" s="9" t="s">
        <v>30</v>
      </c>
      <c r="M45" s="19"/>
      <c r="N45" s="19"/>
      <c r="O45" s="19"/>
      <c r="P45" s="20" t="s">
        <v>46</v>
      </c>
      <c r="Q45" s="11">
        <f t="shared" si="1"/>
        <v>4158.3416666666672</v>
      </c>
      <c r="R45" s="15" t="s">
        <v>32</v>
      </c>
      <c r="S45" s="21">
        <v>8</v>
      </c>
      <c r="T45" s="22">
        <v>39920.080000000002</v>
      </c>
      <c r="U45" s="13" t="s">
        <v>33</v>
      </c>
      <c r="V45" s="13" t="s">
        <v>34</v>
      </c>
    </row>
    <row r="46" spans="1:22" ht="21.4" customHeight="1" x14ac:dyDescent="0.25">
      <c r="A46" s="15">
        <v>38</v>
      </c>
      <c r="B46" s="7">
        <v>44826</v>
      </c>
      <c r="C46" s="19"/>
      <c r="D46" s="19"/>
      <c r="E46" s="19"/>
      <c r="F46" s="19"/>
      <c r="G46" s="19"/>
      <c r="H46" s="19"/>
      <c r="I46" s="19"/>
      <c r="J46" s="19"/>
      <c r="K46" s="19"/>
      <c r="L46" s="9" t="s">
        <v>30</v>
      </c>
      <c r="M46" s="19"/>
      <c r="N46" s="19"/>
      <c r="O46" s="19"/>
      <c r="P46" s="20" t="s">
        <v>62</v>
      </c>
      <c r="Q46" s="11">
        <f t="shared" si="1"/>
        <v>4583.3416666666662</v>
      </c>
      <c r="R46" s="15" t="s">
        <v>32</v>
      </c>
      <c r="S46" s="21">
        <v>12</v>
      </c>
      <c r="T46" s="22">
        <v>66000.12</v>
      </c>
      <c r="U46" s="13" t="s">
        <v>33</v>
      </c>
      <c r="V46" s="13" t="s">
        <v>34</v>
      </c>
    </row>
    <row r="47" spans="1:22" ht="43.35" customHeight="1" x14ac:dyDescent="0.25">
      <c r="A47" s="15">
        <v>39</v>
      </c>
      <c r="B47" s="7">
        <v>44826</v>
      </c>
      <c r="C47" s="19"/>
      <c r="D47" s="19"/>
      <c r="E47" s="19"/>
      <c r="F47" s="19"/>
      <c r="G47" s="19"/>
      <c r="H47" s="19"/>
      <c r="I47" s="19"/>
      <c r="J47" s="19"/>
      <c r="K47" s="19"/>
      <c r="L47" s="9" t="s">
        <v>30</v>
      </c>
      <c r="M47" s="19"/>
      <c r="N47" s="19"/>
      <c r="O47" s="19"/>
      <c r="P47" s="20" t="s">
        <v>63</v>
      </c>
      <c r="Q47" s="11">
        <f t="shared" si="1"/>
        <v>4833</v>
      </c>
      <c r="R47" s="15" t="s">
        <v>32</v>
      </c>
      <c r="S47" s="21">
        <v>68</v>
      </c>
      <c r="T47" s="22">
        <v>394372.8</v>
      </c>
      <c r="U47" s="13" t="s">
        <v>33</v>
      </c>
      <c r="V47" s="13" t="s">
        <v>34</v>
      </c>
    </row>
    <row r="48" spans="1:22" ht="21.4" customHeight="1" x14ac:dyDescent="0.25">
      <c r="A48" s="15">
        <v>40</v>
      </c>
      <c r="B48" s="7">
        <v>44826</v>
      </c>
      <c r="C48" s="19"/>
      <c r="D48" s="19"/>
      <c r="E48" s="19"/>
      <c r="F48" s="19"/>
      <c r="G48" s="19"/>
      <c r="H48" s="19"/>
      <c r="I48" s="19"/>
      <c r="J48" s="19"/>
      <c r="K48" s="19"/>
      <c r="L48" s="9" t="s">
        <v>30</v>
      </c>
      <c r="M48" s="19"/>
      <c r="N48" s="19"/>
      <c r="O48" s="19"/>
      <c r="P48" s="20" t="s">
        <v>64</v>
      </c>
      <c r="Q48" s="11">
        <f t="shared" si="1"/>
        <v>3925</v>
      </c>
      <c r="R48" s="15" t="s">
        <v>32</v>
      </c>
      <c r="S48" s="21">
        <v>4</v>
      </c>
      <c r="T48" s="22">
        <v>18840</v>
      </c>
      <c r="U48" s="13" t="s">
        <v>33</v>
      </c>
      <c r="V48" s="13" t="s">
        <v>34</v>
      </c>
    </row>
    <row r="49" spans="1:22" ht="21.4" customHeight="1" x14ac:dyDescent="0.25">
      <c r="A49" s="15">
        <v>41</v>
      </c>
      <c r="B49" s="7">
        <v>44826</v>
      </c>
      <c r="C49" s="19"/>
      <c r="D49" s="19"/>
      <c r="E49" s="19"/>
      <c r="F49" s="19"/>
      <c r="G49" s="19"/>
      <c r="H49" s="19"/>
      <c r="I49" s="19"/>
      <c r="J49" s="19"/>
      <c r="K49" s="19"/>
      <c r="L49" s="9" t="s">
        <v>30</v>
      </c>
      <c r="M49" s="19"/>
      <c r="N49" s="19"/>
      <c r="O49" s="19"/>
      <c r="P49" s="20" t="s">
        <v>65</v>
      </c>
      <c r="Q49" s="11">
        <f t="shared" si="1"/>
        <v>6516.666666666667</v>
      </c>
      <c r="R49" s="15" t="s">
        <v>32</v>
      </c>
      <c r="S49" s="21">
        <v>6</v>
      </c>
      <c r="T49" s="22">
        <v>46920</v>
      </c>
      <c r="U49" s="13" t="s">
        <v>33</v>
      </c>
      <c r="V49" s="13" t="s">
        <v>34</v>
      </c>
    </row>
    <row r="50" spans="1:22" ht="31.9" customHeight="1" x14ac:dyDescent="0.25">
      <c r="A50" s="15">
        <v>42</v>
      </c>
      <c r="B50" s="7">
        <v>44826</v>
      </c>
      <c r="C50" s="19"/>
      <c r="D50" s="19"/>
      <c r="E50" s="19"/>
      <c r="F50" s="19"/>
      <c r="G50" s="19"/>
      <c r="H50" s="19"/>
      <c r="I50" s="19"/>
      <c r="J50" s="19"/>
      <c r="K50" s="19"/>
      <c r="L50" s="9" t="s">
        <v>30</v>
      </c>
      <c r="M50" s="19"/>
      <c r="N50" s="19"/>
      <c r="O50" s="19"/>
      <c r="P50" s="20" t="s">
        <v>66</v>
      </c>
      <c r="Q50" s="11">
        <f t="shared" si="1"/>
        <v>4408.3333333333339</v>
      </c>
      <c r="R50" s="15" t="s">
        <v>32</v>
      </c>
      <c r="S50" s="21">
        <v>16</v>
      </c>
      <c r="T50" s="22">
        <v>84640</v>
      </c>
      <c r="U50" s="13" t="s">
        <v>33</v>
      </c>
      <c r="V50" s="13" t="s">
        <v>34</v>
      </c>
    </row>
    <row r="51" spans="1:22" ht="21.4" customHeight="1" x14ac:dyDescent="0.25">
      <c r="A51" s="15">
        <v>43</v>
      </c>
      <c r="B51" s="7">
        <v>44826</v>
      </c>
      <c r="C51" s="19"/>
      <c r="D51" s="19"/>
      <c r="E51" s="19"/>
      <c r="F51" s="19"/>
      <c r="G51" s="19"/>
      <c r="H51" s="19"/>
      <c r="I51" s="19"/>
      <c r="J51" s="19"/>
      <c r="K51" s="19"/>
      <c r="L51" s="9" t="s">
        <v>30</v>
      </c>
      <c r="M51" s="19"/>
      <c r="N51" s="19"/>
      <c r="O51" s="19"/>
      <c r="P51" s="20" t="s">
        <v>67</v>
      </c>
      <c r="Q51" s="11">
        <f t="shared" si="1"/>
        <v>4525</v>
      </c>
      <c r="R51" s="15" t="s">
        <v>32</v>
      </c>
      <c r="S51" s="21">
        <v>12</v>
      </c>
      <c r="T51" s="22">
        <v>65160</v>
      </c>
      <c r="U51" s="13" t="s">
        <v>33</v>
      </c>
      <c r="V51" s="13" t="s">
        <v>34</v>
      </c>
    </row>
    <row r="52" spans="1:22" ht="31.9" customHeight="1" x14ac:dyDescent="0.25">
      <c r="A52" s="15">
        <v>44</v>
      </c>
      <c r="B52" s="7">
        <v>44826</v>
      </c>
      <c r="C52" s="19"/>
      <c r="D52" s="19"/>
      <c r="E52" s="19"/>
      <c r="F52" s="19"/>
      <c r="G52" s="19"/>
      <c r="H52" s="19"/>
      <c r="I52" s="19"/>
      <c r="J52" s="19"/>
      <c r="K52" s="19"/>
      <c r="L52" s="9" t="s">
        <v>30</v>
      </c>
      <c r="M52" s="19"/>
      <c r="N52" s="19"/>
      <c r="O52" s="19"/>
      <c r="P52" s="20" t="s">
        <v>68</v>
      </c>
      <c r="Q52" s="11">
        <f t="shared" si="1"/>
        <v>4891.666666666667</v>
      </c>
      <c r="R52" s="15" t="s">
        <v>32</v>
      </c>
      <c r="S52" s="21">
        <v>4</v>
      </c>
      <c r="T52" s="22">
        <v>23480</v>
      </c>
      <c r="U52" s="13" t="s">
        <v>33</v>
      </c>
      <c r="V52" s="13" t="s">
        <v>34</v>
      </c>
    </row>
    <row r="53" spans="1:22" ht="21.4" customHeight="1" x14ac:dyDescent="0.25">
      <c r="A53" s="15">
        <v>45</v>
      </c>
      <c r="B53" s="7">
        <v>44826</v>
      </c>
      <c r="C53" s="19"/>
      <c r="D53" s="19"/>
      <c r="E53" s="19"/>
      <c r="F53" s="19"/>
      <c r="G53" s="19"/>
      <c r="H53" s="19"/>
      <c r="I53" s="19"/>
      <c r="J53" s="19"/>
      <c r="K53" s="19"/>
      <c r="L53" s="9" t="s">
        <v>30</v>
      </c>
      <c r="M53" s="19"/>
      <c r="N53" s="19"/>
      <c r="O53" s="19"/>
      <c r="P53" s="20" t="s">
        <v>69</v>
      </c>
      <c r="Q53" s="11">
        <f t="shared" si="1"/>
        <v>7666.666666666667</v>
      </c>
      <c r="R53" s="15" t="s">
        <v>32</v>
      </c>
      <c r="S53" s="21">
        <v>12</v>
      </c>
      <c r="T53" s="22">
        <v>110400</v>
      </c>
      <c r="U53" s="13" t="s">
        <v>33</v>
      </c>
      <c r="V53" s="13" t="s">
        <v>34</v>
      </c>
    </row>
    <row r="54" spans="1:22" ht="31.9" customHeight="1" x14ac:dyDescent="0.25">
      <c r="A54" s="15">
        <v>46</v>
      </c>
      <c r="B54" s="7">
        <v>44826</v>
      </c>
      <c r="C54" s="19"/>
      <c r="D54" s="19"/>
      <c r="E54" s="19"/>
      <c r="F54" s="19"/>
      <c r="G54" s="19"/>
      <c r="H54" s="19"/>
      <c r="I54" s="19"/>
      <c r="J54" s="19"/>
      <c r="K54" s="19"/>
      <c r="L54" s="9" t="s">
        <v>30</v>
      </c>
      <c r="M54" s="19"/>
      <c r="N54" s="19"/>
      <c r="O54" s="19"/>
      <c r="P54" s="20" t="s">
        <v>70</v>
      </c>
      <c r="Q54" s="11">
        <f t="shared" si="1"/>
        <v>6675</v>
      </c>
      <c r="R54" s="15" t="s">
        <v>32</v>
      </c>
      <c r="S54" s="21">
        <v>2</v>
      </c>
      <c r="T54" s="22">
        <v>16020</v>
      </c>
      <c r="U54" s="13" t="s">
        <v>33</v>
      </c>
      <c r="V54" s="13" t="s">
        <v>34</v>
      </c>
    </row>
    <row r="55" spans="1:22" ht="31.9" customHeight="1" x14ac:dyDescent="0.25">
      <c r="A55" s="15">
        <v>47</v>
      </c>
      <c r="B55" s="7">
        <v>44826</v>
      </c>
      <c r="C55" s="19"/>
      <c r="D55" s="19"/>
      <c r="E55" s="19"/>
      <c r="F55" s="19"/>
      <c r="G55" s="19"/>
      <c r="H55" s="19"/>
      <c r="I55" s="19"/>
      <c r="J55" s="19"/>
      <c r="K55" s="19"/>
      <c r="L55" s="9" t="s">
        <v>30</v>
      </c>
      <c r="M55" s="19"/>
      <c r="N55" s="19"/>
      <c r="O55" s="19"/>
      <c r="P55" s="20" t="s">
        <v>71</v>
      </c>
      <c r="Q55" s="11">
        <f t="shared" si="1"/>
        <v>6741.666666666667</v>
      </c>
      <c r="R55" s="15" t="s">
        <v>32</v>
      </c>
      <c r="S55" s="21">
        <v>8</v>
      </c>
      <c r="T55" s="22">
        <v>64720</v>
      </c>
      <c r="U55" s="13" t="s">
        <v>33</v>
      </c>
      <c r="V55" s="13" t="s">
        <v>34</v>
      </c>
    </row>
    <row r="56" spans="1:22" ht="31.9" customHeight="1" x14ac:dyDescent="0.25">
      <c r="A56" s="15">
        <v>48</v>
      </c>
      <c r="B56" s="7">
        <v>44826</v>
      </c>
      <c r="C56" s="19"/>
      <c r="D56" s="19"/>
      <c r="E56" s="19"/>
      <c r="F56" s="19"/>
      <c r="G56" s="19"/>
      <c r="H56" s="19"/>
      <c r="I56" s="19"/>
      <c r="J56" s="19"/>
      <c r="K56" s="19"/>
      <c r="L56" s="9" t="s">
        <v>30</v>
      </c>
      <c r="M56" s="19"/>
      <c r="N56" s="19"/>
      <c r="O56" s="19"/>
      <c r="P56" s="20" t="s">
        <v>31</v>
      </c>
      <c r="Q56" s="11">
        <f t="shared" si="1"/>
        <v>5533.3416666666672</v>
      </c>
      <c r="R56" s="15" t="s">
        <v>32</v>
      </c>
      <c r="S56" s="21">
        <v>4</v>
      </c>
      <c r="T56" s="22">
        <v>26560.04</v>
      </c>
      <c r="U56" s="13" t="s">
        <v>33</v>
      </c>
      <c r="V56" s="13" t="s">
        <v>34</v>
      </c>
    </row>
    <row r="57" spans="1:22" ht="31.9" customHeight="1" x14ac:dyDescent="0.25">
      <c r="A57" s="15">
        <v>49</v>
      </c>
      <c r="B57" s="7">
        <v>44826</v>
      </c>
      <c r="C57" s="19"/>
      <c r="D57" s="19"/>
      <c r="E57" s="19"/>
      <c r="F57" s="19"/>
      <c r="G57" s="19"/>
      <c r="H57" s="19"/>
      <c r="I57" s="19"/>
      <c r="J57" s="19"/>
      <c r="K57" s="19"/>
      <c r="L57" s="9" t="s">
        <v>30</v>
      </c>
      <c r="M57" s="19"/>
      <c r="N57" s="19"/>
      <c r="O57" s="19"/>
      <c r="P57" s="20" t="s">
        <v>72</v>
      </c>
      <c r="Q57" s="11">
        <f t="shared" si="1"/>
        <v>5500</v>
      </c>
      <c r="R57" s="15" t="s">
        <v>32</v>
      </c>
      <c r="S57" s="21">
        <v>16</v>
      </c>
      <c r="T57" s="22">
        <v>105600</v>
      </c>
      <c r="U57" s="13" t="s">
        <v>33</v>
      </c>
      <c r="V57" s="13" t="s">
        <v>34</v>
      </c>
    </row>
    <row r="58" spans="1:22" ht="21.4" customHeight="1" x14ac:dyDescent="0.25">
      <c r="A58" s="15">
        <v>50</v>
      </c>
      <c r="B58" s="7">
        <v>44826</v>
      </c>
      <c r="C58" s="19"/>
      <c r="D58" s="19"/>
      <c r="E58" s="19"/>
      <c r="F58" s="19"/>
      <c r="G58" s="19"/>
      <c r="H58" s="19"/>
      <c r="I58" s="19"/>
      <c r="J58" s="19"/>
      <c r="K58" s="19"/>
      <c r="L58" s="9" t="s">
        <v>30</v>
      </c>
      <c r="M58" s="19"/>
      <c r="N58" s="19"/>
      <c r="O58" s="19"/>
      <c r="P58" s="20" t="s">
        <v>73</v>
      </c>
      <c r="Q58" s="11">
        <f t="shared" si="1"/>
        <v>5533.3416666666662</v>
      </c>
      <c r="R58" s="15" t="s">
        <v>32</v>
      </c>
      <c r="S58" s="21">
        <v>12</v>
      </c>
      <c r="T58" s="22">
        <v>79680.12</v>
      </c>
      <c r="U58" s="13" t="s">
        <v>33</v>
      </c>
      <c r="V58" s="13" t="s">
        <v>34</v>
      </c>
    </row>
    <row r="59" spans="1:22" ht="31.9" customHeight="1" x14ac:dyDescent="0.25">
      <c r="A59" s="15">
        <v>51</v>
      </c>
      <c r="B59" s="7">
        <v>44826</v>
      </c>
      <c r="C59" s="19"/>
      <c r="D59" s="19"/>
      <c r="E59" s="19"/>
      <c r="F59" s="19"/>
      <c r="G59" s="19"/>
      <c r="H59" s="19"/>
      <c r="I59" s="19"/>
      <c r="J59" s="19"/>
      <c r="K59" s="19"/>
      <c r="L59" s="9" t="s">
        <v>30</v>
      </c>
      <c r="M59" s="19"/>
      <c r="N59" s="19"/>
      <c r="O59" s="19"/>
      <c r="P59" s="20" t="s">
        <v>74</v>
      </c>
      <c r="Q59" s="11">
        <f t="shared" si="1"/>
        <v>5000</v>
      </c>
      <c r="R59" s="15" t="s">
        <v>32</v>
      </c>
      <c r="S59" s="21">
        <v>40</v>
      </c>
      <c r="T59" s="22">
        <v>240000</v>
      </c>
      <c r="U59" s="13" t="s">
        <v>33</v>
      </c>
      <c r="V59" s="13" t="s">
        <v>34</v>
      </c>
    </row>
    <row r="60" spans="1:22" ht="31.9" customHeight="1" x14ac:dyDescent="0.25">
      <c r="A60" s="15">
        <v>52</v>
      </c>
      <c r="B60" s="7">
        <v>44826</v>
      </c>
      <c r="C60" s="19"/>
      <c r="D60" s="19"/>
      <c r="E60" s="19"/>
      <c r="F60" s="19"/>
      <c r="G60" s="19"/>
      <c r="H60" s="19"/>
      <c r="I60" s="19"/>
      <c r="J60" s="19"/>
      <c r="K60" s="19"/>
      <c r="L60" s="9" t="s">
        <v>30</v>
      </c>
      <c r="M60" s="19"/>
      <c r="N60" s="19"/>
      <c r="O60" s="19"/>
      <c r="P60" s="20" t="s">
        <v>75</v>
      </c>
      <c r="Q60" s="11">
        <f t="shared" si="1"/>
        <v>7433.3416666666672</v>
      </c>
      <c r="R60" s="15" t="s">
        <v>32</v>
      </c>
      <c r="S60" s="21">
        <v>4</v>
      </c>
      <c r="T60" s="22">
        <v>35680.04</v>
      </c>
      <c r="U60" s="13" t="s">
        <v>33</v>
      </c>
      <c r="V60" s="13" t="s">
        <v>34</v>
      </c>
    </row>
    <row r="61" spans="1:22" ht="43.35" customHeight="1" x14ac:dyDescent="0.25">
      <c r="A61" s="15">
        <v>53</v>
      </c>
      <c r="B61" s="7">
        <v>44826</v>
      </c>
      <c r="C61" s="19"/>
      <c r="D61" s="19"/>
      <c r="E61" s="19"/>
      <c r="F61" s="19"/>
      <c r="G61" s="19"/>
      <c r="H61" s="19"/>
      <c r="I61" s="19"/>
      <c r="J61" s="19"/>
      <c r="K61" s="19"/>
      <c r="L61" s="9" t="s">
        <v>30</v>
      </c>
      <c r="M61" s="19"/>
      <c r="N61" s="19"/>
      <c r="O61" s="19"/>
      <c r="P61" s="20" t="s">
        <v>76</v>
      </c>
      <c r="Q61" s="11">
        <f t="shared" si="1"/>
        <v>7775</v>
      </c>
      <c r="R61" s="15" t="s">
        <v>32</v>
      </c>
      <c r="S61" s="21">
        <v>12</v>
      </c>
      <c r="T61" s="22">
        <v>111960</v>
      </c>
      <c r="U61" s="13" t="s">
        <v>33</v>
      </c>
      <c r="V61" s="13" t="s">
        <v>34</v>
      </c>
    </row>
    <row r="62" spans="1:22" ht="31.9" customHeight="1" x14ac:dyDescent="0.25">
      <c r="A62" s="15">
        <v>54</v>
      </c>
      <c r="B62" s="7">
        <v>44826</v>
      </c>
      <c r="C62" s="19"/>
      <c r="D62" s="19"/>
      <c r="E62" s="19"/>
      <c r="F62" s="19"/>
      <c r="G62" s="19"/>
      <c r="H62" s="19"/>
      <c r="I62" s="19"/>
      <c r="J62" s="19"/>
      <c r="K62" s="19"/>
      <c r="L62" s="9" t="s">
        <v>30</v>
      </c>
      <c r="M62" s="19"/>
      <c r="N62" s="19"/>
      <c r="O62" s="19"/>
      <c r="P62" s="20" t="s">
        <v>77</v>
      </c>
      <c r="Q62" s="11">
        <f t="shared" si="1"/>
        <v>7500</v>
      </c>
      <c r="R62" s="15" t="s">
        <v>32</v>
      </c>
      <c r="S62" s="21">
        <v>4</v>
      </c>
      <c r="T62" s="22">
        <v>36000</v>
      </c>
      <c r="U62" s="13" t="s">
        <v>33</v>
      </c>
      <c r="V62" s="13" t="s">
        <v>34</v>
      </c>
    </row>
    <row r="63" spans="1:22" ht="21.4" customHeight="1" x14ac:dyDescent="0.25">
      <c r="A63" s="15">
        <v>55</v>
      </c>
      <c r="B63" s="7">
        <v>44826</v>
      </c>
      <c r="C63" s="19"/>
      <c r="D63" s="19"/>
      <c r="E63" s="19"/>
      <c r="F63" s="19"/>
      <c r="G63" s="19"/>
      <c r="H63" s="19"/>
      <c r="I63" s="19"/>
      <c r="J63" s="19"/>
      <c r="K63" s="19"/>
      <c r="L63" s="9" t="s">
        <v>30</v>
      </c>
      <c r="M63" s="19"/>
      <c r="N63" s="19"/>
      <c r="O63" s="19"/>
      <c r="P63" s="20" t="s">
        <v>78</v>
      </c>
      <c r="Q63" s="11">
        <f t="shared" si="1"/>
        <v>6804.166666666667</v>
      </c>
      <c r="R63" s="15" t="s">
        <v>32</v>
      </c>
      <c r="S63" s="21">
        <v>16</v>
      </c>
      <c r="T63" s="22">
        <v>130640</v>
      </c>
      <c r="U63" s="13" t="s">
        <v>33</v>
      </c>
      <c r="V63" s="13" t="s">
        <v>34</v>
      </c>
    </row>
    <row r="64" spans="1:22" ht="31.9" customHeight="1" x14ac:dyDescent="0.25">
      <c r="A64" s="15">
        <v>56</v>
      </c>
      <c r="B64" s="7">
        <v>44826</v>
      </c>
      <c r="C64" s="19"/>
      <c r="D64" s="19"/>
      <c r="E64" s="19"/>
      <c r="F64" s="19"/>
      <c r="G64" s="19"/>
      <c r="H64" s="19"/>
      <c r="I64" s="19"/>
      <c r="J64" s="19"/>
      <c r="K64" s="19"/>
      <c r="L64" s="9" t="s">
        <v>30</v>
      </c>
      <c r="M64" s="19"/>
      <c r="N64" s="19"/>
      <c r="O64" s="19"/>
      <c r="P64" s="20" t="s">
        <v>79</v>
      </c>
      <c r="Q64" s="11">
        <f t="shared" si="1"/>
        <v>8516.6666666666679</v>
      </c>
      <c r="R64" s="15" t="s">
        <v>32</v>
      </c>
      <c r="S64" s="21">
        <v>4</v>
      </c>
      <c r="T64" s="22">
        <v>40880</v>
      </c>
      <c r="U64" s="13" t="s">
        <v>33</v>
      </c>
      <c r="V64" s="13" t="s">
        <v>34</v>
      </c>
    </row>
    <row r="65" spans="1:22" ht="31.9" customHeight="1" x14ac:dyDescent="0.25">
      <c r="A65" s="15">
        <v>57</v>
      </c>
      <c r="B65" s="7">
        <v>44826</v>
      </c>
      <c r="C65" s="19"/>
      <c r="D65" s="19"/>
      <c r="E65" s="19"/>
      <c r="F65" s="19"/>
      <c r="G65" s="19"/>
      <c r="H65" s="19"/>
      <c r="I65" s="19"/>
      <c r="J65" s="19"/>
      <c r="K65" s="19"/>
      <c r="L65" s="9" t="s">
        <v>30</v>
      </c>
      <c r="M65" s="19"/>
      <c r="N65" s="19"/>
      <c r="O65" s="19"/>
      <c r="P65" s="20" t="s">
        <v>45</v>
      </c>
      <c r="Q65" s="11">
        <f t="shared" si="1"/>
        <v>7792.0083333333332</v>
      </c>
      <c r="R65" s="15" t="s">
        <v>32</v>
      </c>
      <c r="S65" s="21">
        <v>48</v>
      </c>
      <c r="T65" s="22">
        <v>448819.68</v>
      </c>
      <c r="U65" s="13" t="s">
        <v>33</v>
      </c>
      <c r="V65" s="13" t="s">
        <v>34</v>
      </c>
    </row>
    <row r="66" spans="1:22" ht="21.4" customHeight="1" x14ac:dyDescent="0.25">
      <c r="A66" s="15">
        <v>58</v>
      </c>
      <c r="B66" s="7">
        <v>44826</v>
      </c>
      <c r="C66" s="19"/>
      <c r="D66" s="19"/>
      <c r="E66" s="19"/>
      <c r="F66" s="19"/>
      <c r="G66" s="19"/>
      <c r="H66" s="19"/>
      <c r="I66" s="19"/>
      <c r="J66" s="19"/>
      <c r="K66" s="19"/>
      <c r="L66" s="9" t="s">
        <v>30</v>
      </c>
      <c r="M66" s="19"/>
      <c r="N66" s="19"/>
      <c r="O66" s="19"/>
      <c r="P66" s="20" t="s">
        <v>80</v>
      </c>
      <c r="Q66" s="11">
        <f t="shared" si="1"/>
        <v>6775</v>
      </c>
      <c r="R66" s="15" t="s">
        <v>32</v>
      </c>
      <c r="S66" s="21">
        <v>12</v>
      </c>
      <c r="T66" s="22">
        <v>97560</v>
      </c>
      <c r="U66" s="13" t="s">
        <v>33</v>
      </c>
      <c r="V66" s="13" t="s">
        <v>34</v>
      </c>
    </row>
    <row r="67" spans="1:22" ht="31.9" customHeight="1" x14ac:dyDescent="0.25">
      <c r="A67" s="15">
        <v>59</v>
      </c>
      <c r="B67" s="7">
        <v>44826</v>
      </c>
      <c r="C67" s="19"/>
      <c r="D67" s="19"/>
      <c r="E67" s="19"/>
      <c r="F67" s="19"/>
      <c r="G67" s="19"/>
      <c r="H67" s="19"/>
      <c r="I67" s="19"/>
      <c r="J67" s="19"/>
      <c r="K67" s="19"/>
      <c r="L67" s="9" t="s">
        <v>30</v>
      </c>
      <c r="M67" s="19"/>
      <c r="N67" s="19"/>
      <c r="O67" s="19"/>
      <c r="P67" s="20" t="s">
        <v>81</v>
      </c>
      <c r="Q67" s="11">
        <f t="shared" si="1"/>
        <v>6791.666666666667</v>
      </c>
      <c r="R67" s="15" t="s">
        <v>32</v>
      </c>
      <c r="S67" s="21">
        <v>20</v>
      </c>
      <c r="T67" s="22">
        <v>163000</v>
      </c>
      <c r="U67" s="13" t="s">
        <v>33</v>
      </c>
      <c r="V67" s="13" t="s">
        <v>34</v>
      </c>
    </row>
    <row r="68" spans="1:22" ht="21.4" customHeight="1" x14ac:dyDescent="0.25">
      <c r="A68" s="15">
        <v>60</v>
      </c>
      <c r="B68" s="7">
        <v>44826</v>
      </c>
      <c r="C68" s="19"/>
      <c r="D68" s="19"/>
      <c r="E68" s="19"/>
      <c r="F68" s="19"/>
      <c r="G68" s="19"/>
      <c r="H68" s="19"/>
      <c r="I68" s="19"/>
      <c r="J68" s="19"/>
      <c r="K68" s="19"/>
      <c r="L68" s="9" t="s">
        <v>30</v>
      </c>
      <c r="M68" s="19"/>
      <c r="N68" s="19"/>
      <c r="O68" s="19"/>
      <c r="P68" s="20" t="s">
        <v>35</v>
      </c>
      <c r="Q68" s="11">
        <f t="shared" si="1"/>
        <v>8127.7833333333338</v>
      </c>
      <c r="R68" s="15" t="s">
        <v>32</v>
      </c>
      <c r="S68" s="21">
        <v>4</v>
      </c>
      <c r="T68" s="22">
        <v>39013.360000000001</v>
      </c>
      <c r="U68" s="13" t="s">
        <v>33</v>
      </c>
      <c r="V68" s="13" t="s">
        <v>34</v>
      </c>
    </row>
    <row r="69" spans="1:22" ht="31.9" customHeight="1" x14ac:dyDescent="0.25">
      <c r="A69" s="15">
        <v>61</v>
      </c>
      <c r="B69" s="7">
        <v>44826</v>
      </c>
      <c r="C69" s="19"/>
      <c r="D69" s="19"/>
      <c r="E69" s="19"/>
      <c r="F69" s="19"/>
      <c r="G69" s="19"/>
      <c r="H69" s="19"/>
      <c r="I69" s="19"/>
      <c r="J69" s="19"/>
      <c r="K69" s="19"/>
      <c r="L69" s="9" t="s">
        <v>30</v>
      </c>
      <c r="M69" s="19"/>
      <c r="N69" s="19"/>
      <c r="O69" s="19"/>
      <c r="P69" s="20" t="s">
        <v>82</v>
      </c>
      <c r="Q69" s="11">
        <f t="shared" si="1"/>
        <v>8127.7833333333338</v>
      </c>
      <c r="R69" s="15" t="s">
        <v>32</v>
      </c>
      <c r="S69" s="21">
        <v>4</v>
      </c>
      <c r="T69" s="22">
        <v>39013.360000000001</v>
      </c>
      <c r="U69" s="13" t="s">
        <v>33</v>
      </c>
      <c r="V69" s="13" t="s">
        <v>34</v>
      </c>
    </row>
    <row r="70" spans="1:22" ht="21.4" customHeight="1" x14ac:dyDescent="0.25">
      <c r="A70" s="15">
        <v>62</v>
      </c>
      <c r="B70" s="7">
        <v>44826</v>
      </c>
      <c r="C70" s="19"/>
      <c r="D70" s="19"/>
      <c r="E70" s="19"/>
      <c r="F70" s="19"/>
      <c r="G70" s="19"/>
      <c r="H70" s="19"/>
      <c r="I70" s="19"/>
      <c r="J70" s="19"/>
      <c r="K70" s="19"/>
      <c r="L70" s="9" t="s">
        <v>30</v>
      </c>
      <c r="M70" s="19"/>
      <c r="N70" s="19"/>
      <c r="O70" s="19"/>
      <c r="P70" s="20" t="s">
        <v>83</v>
      </c>
      <c r="Q70" s="11">
        <f t="shared" si="1"/>
        <v>3216.666666666667</v>
      </c>
      <c r="R70" s="15" t="s">
        <v>32</v>
      </c>
      <c r="S70" s="21">
        <v>20</v>
      </c>
      <c r="T70" s="22">
        <v>77200</v>
      </c>
      <c r="U70" s="13" t="s">
        <v>33</v>
      </c>
      <c r="V70" s="13" t="s">
        <v>34</v>
      </c>
    </row>
    <row r="71" spans="1:22" ht="31.9" customHeight="1" x14ac:dyDescent="0.25">
      <c r="A71" s="15">
        <v>63</v>
      </c>
      <c r="B71" s="7">
        <v>44826</v>
      </c>
      <c r="C71" s="19"/>
      <c r="D71" s="19"/>
      <c r="E71" s="19"/>
      <c r="F71" s="19"/>
      <c r="G71" s="19"/>
      <c r="H71" s="19"/>
      <c r="I71" s="19"/>
      <c r="J71" s="19"/>
      <c r="K71" s="19"/>
      <c r="L71" s="9" t="s">
        <v>30</v>
      </c>
      <c r="M71" s="19"/>
      <c r="N71" s="19"/>
      <c r="O71" s="19"/>
      <c r="P71" s="20" t="s">
        <v>84</v>
      </c>
      <c r="Q71" s="11">
        <f t="shared" si="1"/>
        <v>3858.3416666666672</v>
      </c>
      <c r="R71" s="15" t="s">
        <v>32</v>
      </c>
      <c r="S71" s="21">
        <v>16</v>
      </c>
      <c r="T71" s="22">
        <v>74080.160000000003</v>
      </c>
      <c r="U71" s="13" t="s">
        <v>33</v>
      </c>
      <c r="V71" s="13" t="s">
        <v>34</v>
      </c>
    </row>
    <row r="72" spans="1:22" ht="21.4" customHeight="1" x14ac:dyDescent="0.25">
      <c r="A72" s="15">
        <v>64</v>
      </c>
      <c r="B72" s="7">
        <v>44826</v>
      </c>
      <c r="C72" s="19"/>
      <c r="D72" s="19"/>
      <c r="E72" s="19"/>
      <c r="F72" s="19"/>
      <c r="G72" s="19"/>
      <c r="H72" s="19"/>
      <c r="I72" s="19"/>
      <c r="J72" s="19"/>
      <c r="K72" s="19"/>
      <c r="L72" s="9" t="s">
        <v>30</v>
      </c>
      <c r="M72" s="19"/>
      <c r="N72" s="19"/>
      <c r="O72" s="19"/>
      <c r="P72" s="20" t="s">
        <v>62</v>
      </c>
      <c r="Q72" s="11">
        <f t="shared" si="1"/>
        <v>5191.666666666667</v>
      </c>
      <c r="R72" s="15" t="s">
        <v>32</v>
      </c>
      <c r="S72" s="21">
        <v>12</v>
      </c>
      <c r="T72" s="22">
        <v>74760</v>
      </c>
      <c r="U72" s="13" t="s">
        <v>33</v>
      </c>
      <c r="V72" s="13" t="s">
        <v>34</v>
      </c>
    </row>
    <row r="73" spans="1:22" ht="31.9" customHeight="1" x14ac:dyDescent="0.25">
      <c r="A73" s="15">
        <v>65</v>
      </c>
      <c r="B73" s="7">
        <v>44826</v>
      </c>
      <c r="C73" s="19"/>
      <c r="D73" s="19"/>
      <c r="E73" s="19"/>
      <c r="F73" s="19"/>
      <c r="G73" s="19"/>
      <c r="H73" s="19"/>
      <c r="I73" s="19"/>
      <c r="J73" s="19"/>
      <c r="K73" s="19"/>
      <c r="L73" s="9" t="s">
        <v>30</v>
      </c>
      <c r="M73" s="19"/>
      <c r="N73" s="19"/>
      <c r="O73" s="19"/>
      <c r="P73" s="20" t="s">
        <v>85</v>
      </c>
      <c r="Q73" s="11">
        <f t="shared" ref="Q73:Q106" si="2">T73/S73/1.2</f>
        <v>5000</v>
      </c>
      <c r="R73" s="15" t="s">
        <v>32</v>
      </c>
      <c r="S73" s="21">
        <v>92</v>
      </c>
      <c r="T73" s="22">
        <v>552000</v>
      </c>
      <c r="U73" s="13" t="s">
        <v>33</v>
      </c>
      <c r="V73" s="13" t="s">
        <v>34</v>
      </c>
    </row>
    <row r="74" spans="1:22" ht="31.9" customHeight="1" x14ac:dyDescent="0.25">
      <c r="A74" s="15">
        <v>66</v>
      </c>
      <c r="B74" s="7">
        <v>44826</v>
      </c>
      <c r="C74" s="19"/>
      <c r="D74" s="19"/>
      <c r="E74" s="19"/>
      <c r="F74" s="19"/>
      <c r="G74" s="19"/>
      <c r="H74" s="19"/>
      <c r="I74" s="19"/>
      <c r="J74" s="19"/>
      <c r="K74" s="19"/>
      <c r="L74" s="9" t="s">
        <v>30</v>
      </c>
      <c r="M74" s="19"/>
      <c r="N74" s="19"/>
      <c r="O74" s="19"/>
      <c r="P74" s="20" t="s">
        <v>85</v>
      </c>
      <c r="Q74" s="11">
        <f t="shared" si="2"/>
        <v>5000</v>
      </c>
      <c r="R74" s="15" t="s">
        <v>32</v>
      </c>
      <c r="S74" s="21">
        <v>30</v>
      </c>
      <c r="T74" s="22">
        <v>180000</v>
      </c>
      <c r="U74" s="13" t="s">
        <v>33</v>
      </c>
      <c r="V74" s="13" t="s">
        <v>34</v>
      </c>
    </row>
    <row r="75" spans="1:22" ht="31.9" customHeight="1" x14ac:dyDescent="0.25">
      <c r="A75" s="15">
        <v>67</v>
      </c>
      <c r="B75" s="7">
        <v>44826</v>
      </c>
      <c r="C75" s="19"/>
      <c r="D75" s="19"/>
      <c r="E75" s="19"/>
      <c r="F75" s="19"/>
      <c r="G75" s="19"/>
      <c r="H75" s="19"/>
      <c r="I75" s="19"/>
      <c r="J75" s="19"/>
      <c r="K75" s="19"/>
      <c r="L75" s="9" t="s">
        <v>30</v>
      </c>
      <c r="M75" s="19"/>
      <c r="N75" s="19"/>
      <c r="O75" s="19"/>
      <c r="P75" s="20" t="s">
        <v>86</v>
      </c>
      <c r="Q75" s="11">
        <f t="shared" si="2"/>
        <v>3633.3416666666672</v>
      </c>
      <c r="R75" s="15" t="s">
        <v>32</v>
      </c>
      <c r="S75" s="21">
        <v>8</v>
      </c>
      <c r="T75" s="22">
        <v>34880.080000000002</v>
      </c>
      <c r="U75" s="13" t="s">
        <v>33</v>
      </c>
      <c r="V75" s="13" t="s">
        <v>34</v>
      </c>
    </row>
    <row r="76" spans="1:22" ht="31.9" customHeight="1" x14ac:dyDescent="0.25">
      <c r="A76" s="15">
        <v>68</v>
      </c>
      <c r="B76" s="7">
        <v>44826</v>
      </c>
      <c r="C76" s="19"/>
      <c r="D76" s="19"/>
      <c r="E76" s="19"/>
      <c r="F76" s="19"/>
      <c r="G76" s="19"/>
      <c r="H76" s="19"/>
      <c r="I76" s="19"/>
      <c r="J76" s="19"/>
      <c r="K76" s="19"/>
      <c r="L76" s="9" t="s">
        <v>30</v>
      </c>
      <c r="M76" s="19"/>
      <c r="N76" s="19"/>
      <c r="O76" s="19"/>
      <c r="P76" s="20" t="s">
        <v>87</v>
      </c>
      <c r="Q76" s="11">
        <f t="shared" si="2"/>
        <v>6366.666666666667</v>
      </c>
      <c r="R76" s="15" t="s">
        <v>32</v>
      </c>
      <c r="S76" s="21">
        <v>6</v>
      </c>
      <c r="T76" s="22">
        <v>45840</v>
      </c>
      <c r="U76" s="13" t="s">
        <v>33</v>
      </c>
      <c r="V76" s="13" t="s">
        <v>34</v>
      </c>
    </row>
    <row r="77" spans="1:22" ht="31.9" customHeight="1" x14ac:dyDescent="0.25">
      <c r="A77" s="15">
        <v>69</v>
      </c>
      <c r="B77" s="7">
        <v>44826</v>
      </c>
      <c r="C77" s="19"/>
      <c r="D77" s="19"/>
      <c r="E77" s="19"/>
      <c r="F77" s="19"/>
      <c r="G77" s="19"/>
      <c r="H77" s="19"/>
      <c r="I77" s="19"/>
      <c r="J77" s="19"/>
      <c r="K77" s="19"/>
      <c r="L77" s="9" t="s">
        <v>30</v>
      </c>
      <c r="M77" s="19"/>
      <c r="N77" s="19"/>
      <c r="O77" s="19"/>
      <c r="P77" s="20" t="s">
        <v>40</v>
      </c>
      <c r="Q77" s="11">
        <f t="shared" si="2"/>
        <v>4012.5</v>
      </c>
      <c r="R77" s="15" t="s">
        <v>32</v>
      </c>
      <c r="S77" s="21">
        <v>23</v>
      </c>
      <c r="T77" s="22">
        <v>110745</v>
      </c>
      <c r="U77" s="13" t="s">
        <v>33</v>
      </c>
      <c r="V77" s="13" t="s">
        <v>34</v>
      </c>
    </row>
    <row r="78" spans="1:22" ht="21.4" customHeight="1" x14ac:dyDescent="0.25">
      <c r="A78" s="15">
        <v>70</v>
      </c>
      <c r="B78" s="7">
        <v>44826</v>
      </c>
      <c r="C78" s="19"/>
      <c r="D78" s="19"/>
      <c r="E78" s="19"/>
      <c r="F78" s="19"/>
      <c r="G78" s="19"/>
      <c r="H78" s="19"/>
      <c r="I78" s="19"/>
      <c r="J78" s="19"/>
      <c r="K78" s="19"/>
      <c r="L78" s="9" t="s">
        <v>30</v>
      </c>
      <c r="M78" s="19"/>
      <c r="N78" s="19"/>
      <c r="O78" s="19"/>
      <c r="P78" s="20" t="s">
        <v>88</v>
      </c>
      <c r="Q78" s="11">
        <f t="shared" si="2"/>
        <v>10341.666666666668</v>
      </c>
      <c r="R78" s="15" t="s">
        <v>32</v>
      </c>
      <c r="S78" s="21">
        <v>4</v>
      </c>
      <c r="T78" s="22">
        <v>49640</v>
      </c>
      <c r="U78" s="13" t="s">
        <v>33</v>
      </c>
      <c r="V78" s="13" t="s">
        <v>34</v>
      </c>
    </row>
    <row r="79" spans="1:22" ht="21.4" customHeight="1" x14ac:dyDescent="0.25">
      <c r="A79" s="15">
        <v>71</v>
      </c>
      <c r="B79" s="7">
        <v>44826</v>
      </c>
      <c r="C79" s="19"/>
      <c r="D79" s="19"/>
      <c r="E79" s="19"/>
      <c r="F79" s="19"/>
      <c r="G79" s="19"/>
      <c r="H79" s="19"/>
      <c r="I79" s="19"/>
      <c r="J79" s="19"/>
      <c r="K79" s="19"/>
      <c r="L79" s="9" t="s">
        <v>30</v>
      </c>
      <c r="M79" s="19"/>
      <c r="N79" s="19"/>
      <c r="O79" s="19"/>
      <c r="P79" s="20" t="s">
        <v>36</v>
      </c>
      <c r="Q79" s="11">
        <f t="shared" si="2"/>
        <v>6966.666666666667</v>
      </c>
      <c r="R79" s="15" t="s">
        <v>32</v>
      </c>
      <c r="S79" s="21">
        <v>7</v>
      </c>
      <c r="T79" s="22">
        <v>58520</v>
      </c>
      <c r="U79" s="13" t="s">
        <v>33</v>
      </c>
      <c r="V79" s="13" t="s">
        <v>34</v>
      </c>
    </row>
    <row r="80" spans="1:22" ht="31.9" customHeight="1" x14ac:dyDescent="0.25">
      <c r="A80" s="15">
        <v>72</v>
      </c>
      <c r="B80" s="7">
        <v>44826</v>
      </c>
      <c r="C80" s="19"/>
      <c r="D80" s="19"/>
      <c r="E80" s="19"/>
      <c r="F80" s="19"/>
      <c r="G80" s="19"/>
      <c r="H80" s="19"/>
      <c r="I80" s="19"/>
      <c r="J80" s="19"/>
      <c r="K80" s="19"/>
      <c r="L80" s="9" t="s">
        <v>30</v>
      </c>
      <c r="M80" s="19"/>
      <c r="N80" s="19"/>
      <c r="O80" s="19"/>
      <c r="P80" s="20" t="s">
        <v>89</v>
      </c>
      <c r="Q80" s="11">
        <f t="shared" si="2"/>
        <v>7166.666666666667</v>
      </c>
      <c r="R80" s="15" t="s">
        <v>32</v>
      </c>
      <c r="S80" s="21">
        <v>4</v>
      </c>
      <c r="T80" s="22">
        <v>34400</v>
      </c>
      <c r="U80" s="13" t="s">
        <v>33</v>
      </c>
      <c r="V80" s="13" t="s">
        <v>34</v>
      </c>
    </row>
    <row r="81" spans="1:22" ht="31.9" customHeight="1" x14ac:dyDescent="0.25">
      <c r="A81" s="15">
        <v>73</v>
      </c>
      <c r="B81" s="7">
        <v>44826</v>
      </c>
      <c r="C81" s="19"/>
      <c r="D81" s="19"/>
      <c r="E81" s="19"/>
      <c r="F81" s="19"/>
      <c r="G81" s="19"/>
      <c r="H81" s="19"/>
      <c r="I81" s="19"/>
      <c r="J81" s="19"/>
      <c r="K81" s="19"/>
      <c r="L81" s="9" t="s">
        <v>30</v>
      </c>
      <c r="M81" s="19"/>
      <c r="N81" s="19"/>
      <c r="O81" s="19"/>
      <c r="P81" s="20" t="s">
        <v>90</v>
      </c>
      <c r="Q81" s="11">
        <f t="shared" si="2"/>
        <v>8191.666666666667</v>
      </c>
      <c r="R81" s="15" t="s">
        <v>32</v>
      </c>
      <c r="S81" s="21">
        <v>24</v>
      </c>
      <c r="T81" s="22">
        <v>235920</v>
      </c>
      <c r="U81" s="13" t="s">
        <v>33</v>
      </c>
      <c r="V81" s="13" t="s">
        <v>34</v>
      </c>
    </row>
    <row r="82" spans="1:22" ht="31.9" customHeight="1" x14ac:dyDescent="0.25">
      <c r="A82" s="15">
        <v>74</v>
      </c>
      <c r="B82" s="7">
        <v>44826</v>
      </c>
      <c r="C82" s="19"/>
      <c r="D82" s="19"/>
      <c r="E82" s="19"/>
      <c r="F82" s="19"/>
      <c r="G82" s="19"/>
      <c r="H82" s="19"/>
      <c r="I82" s="19"/>
      <c r="J82" s="19"/>
      <c r="K82" s="19"/>
      <c r="L82" s="9" t="s">
        <v>30</v>
      </c>
      <c r="M82" s="19"/>
      <c r="N82" s="19"/>
      <c r="O82" s="19"/>
      <c r="P82" s="20" t="s">
        <v>91</v>
      </c>
      <c r="Q82" s="11">
        <f t="shared" si="2"/>
        <v>15100</v>
      </c>
      <c r="R82" s="15" t="s">
        <v>32</v>
      </c>
      <c r="S82" s="21">
        <v>12</v>
      </c>
      <c r="T82" s="22">
        <v>217440</v>
      </c>
      <c r="U82" s="13" t="s">
        <v>33</v>
      </c>
      <c r="V82" s="13" t="s">
        <v>34</v>
      </c>
    </row>
    <row r="83" spans="1:22" ht="21.4" customHeight="1" x14ac:dyDescent="0.25">
      <c r="A83" s="15">
        <v>75</v>
      </c>
      <c r="B83" s="7">
        <v>44826</v>
      </c>
      <c r="C83" s="19"/>
      <c r="D83" s="19"/>
      <c r="E83" s="19"/>
      <c r="F83" s="19"/>
      <c r="G83" s="19"/>
      <c r="H83" s="19"/>
      <c r="I83" s="19"/>
      <c r="J83" s="19"/>
      <c r="K83" s="19"/>
      <c r="L83" s="9" t="s">
        <v>30</v>
      </c>
      <c r="M83" s="19"/>
      <c r="N83" s="19"/>
      <c r="O83" s="19"/>
      <c r="P83" s="20" t="s">
        <v>92</v>
      </c>
      <c r="Q83" s="11">
        <f t="shared" si="2"/>
        <v>8441.6666666666679</v>
      </c>
      <c r="R83" s="15" t="s">
        <v>32</v>
      </c>
      <c r="S83" s="21">
        <v>4</v>
      </c>
      <c r="T83" s="22">
        <v>40520</v>
      </c>
      <c r="U83" s="13" t="s">
        <v>33</v>
      </c>
      <c r="V83" s="13" t="s">
        <v>34</v>
      </c>
    </row>
    <row r="84" spans="1:22" ht="21.4" customHeight="1" x14ac:dyDescent="0.25">
      <c r="A84" s="15">
        <v>76</v>
      </c>
      <c r="B84" s="7">
        <v>44826</v>
      </c>
      <c r="C84" s="19"/>
      <c r="D84" s="19"/>
      <c r="E84" s="19"/>
      <c r="F84" s="19"/>
      <c r="G84" s="19"/>
      <c r="H84" s="19"/>
      <c r="I84" s="19"/>
      <c r="J84" s="19"/>
      <c r="K84" s="19"/>
      <c r="L84" s="9" t="s">
        <v>30</v>
      </c>
      <c r="M84" s="19"/>
      <c r="N84" s="19"/>
      <c r="O84" s="19"/>
      <c r="P84" s="20" t="s">
        <v>93</v>
      </c>
      <c r="Q84" s="11">
        <f t="shared" si="2"/>
        <v>11725</v>
      </c>
      <c r="R84" s="15" t="s">
        <v>32</v>
      </c>
      <c r="S84" s="21">
        <v>4</v>
      </c>
      <c r="T84" s="22">
        <v>56280</v>
      </c>
      <c r="U84" s="13" t="s">
        <v>33</v>
      </c>
      <c r="V84" s="13" t="s">
        <v>34</v>
      </c>
    </row>
    <row r="85" spans="1:22" ht="31.9" customHeight="1" x14ac:dyDescent="0.25">
      <c r="A85" s="15">
        <v>77</v>
      </c>
      <c r="B85" s="7">
        <v>44826</v>
      </c>
      <c r="C85" s="19"/>
      <c r="D85" s="19"/>
      <c r="E85" s="19"/>
      <c r="F85" s="19"/>
      <c r="G85" s="19"/>
      <c r="H85" s="19"/>
      <c r="I85" s="19"/>
      <c r="J85" s="19"/>
      <c r="K85" s="19"/>
      <c r="L85" s="9" t="s">
        <v>30</v>
      </c>
      <c r="M85" s="19"/>
      <c r="N85" s="19"/>
      <c r="O85" s="19"/>
      <c r="P85" s="20" t="s">
        <v>43</v>
      </c>
      <c r="Q85" s="11">
        <f t="shared" si="2"/>
        <v>79167</v>
      </c>
      <c r="R85" s="15" t="s">
        <v>32</v>
      </c>
      <c r="S85" s="21">
        <v>2</v>
      </c>
      <c r="T85" s="22">
        <v>190000.8</v>
      </c>
      <c r="U85" s="13" t="s">
        <v>33</v>
      </c>
      <c r="V85" s="13" t="s">
        <v>34</v>
      </c>
    </row>
    <row r="86" spans="1:22" ht="21.4" customHeight="1" x14ac:dyDescent="0.25">
      <c r="A86" s="15">
        <v>78</v>
      </c>
      <c r="B86" s="7">
        <v>44826</v>
      </c>
      <c r="C86" s="19"/>
      <c r="D86" s="19"/>
      <c r="E86" s="19"/>
      <c r="F86" s="19"/>
      <c r="G86" s="19"/>
      <c r="H86" s="19"/>
      <c r="I86" s="19"/>
      <c r="J86" s="19"/>
      <c r="K86" s="19"/>
      <c r="L86" s="9" t="s">
        <v>30</v>
      </c>
      <c r="M86" s="19"/>
      <c r="N86" s="19"/>
      <c r="O86" s="19"/>
      <c r="P86" s="20" t="s">
        <v>94</v>
      </c>
      <c r="Q86" s="11">
        <f t="shared" si="2"/>
        <v>59408.341666666667</v>
      </c>
      <c r="R86" s="15" t="s">
        <v>32</v>
      </c>
      <c r="S86" s="21">
        <v>16</v>
      </c>
      <c r="T86" s="22">
        <v>1140640.1599999999</v>
      </c>
      <c r="U86" s="13" t="s">
        <v>33</v>
      </c>
      <c r="V86" s="13" t="s">
        <v>34</v>
      </c>
    </row>
    <row r="87" spans="1:22" ht="21.4" customHeight="1" x14ac:dyDescent="0.25">
      <c r="A87" s="15">
        <v>79</v>
      </c>
      <c r="B87" s="7">
        <v>44826</v>
      </c>
      <c r="C87" s="19"/>
      <c r="D87" s="19"/>
      <c r="E87" s="19"/>
      <c r="F87" s="19"/>
      <c r="G87" s="19"/>
      <c r="H87" s="19"/>
      <c r="I87" s="19"/>
      <c r="J87" s="19"/>
      <c r="K87" s="19"/>
      <c r="L87" s="9" t="s">
        <v>30</v>
      </c>
      <c r="M87" s="19"/>
      <c r="N87" s="19"/>
      <c r="O87" s="19"/>
      <c r="P87" s="20" t="s">
        <v>95</v>
      </c>
      <c r="Q87" s="11">
        <f t="shared" si="2"/>
        <v>45600</v>
      </c>
      <c r="R87" s="15" t="s">
        <v>32</v>
      </c>
      <c r="S87" s="21">
        <v>6</v>
      </c>
      <c r="T87" s="22">
        <v>328320</v>
      </c>
      <c r="U87" s="13" t="s">
        <v>33</v>
      </c>
      <c r="V87" s="13" t="s">
        <v>34</v>
      </c>
    </row>
    <row r="88" spans="1:22" ht="21.4" customHeight="1" x14ac:dyDescent="0.25">
      <c r="A88" s="15">
        <v>80</v>
      </c>
      <c r="B88" s="7">
        <v>44826</v>
      </c>
      <c r="C88" s="19"/>
      <c r="D88" s="19"/>
      <c r="E88" s="19"/>
      <c r="F88" s="19"/>
      <c r="G88" s="19"/>
      <c r="H88" s="19"/>
      <c r="I88" s="19"/>
      <c r="J88" s="19"/>
      <c r="K88" s="19"/>
      <c r="L88" s="9" t="s">
        <v>30</v>
      </c>
      <c r="M88" s="19"/>
      <c r="N88" s="19"/>
      <c r="O88" s="19"/>
      <c r="P88" s="20" t="s">
        <v>96</v>
      </c>
      <c r="Q88" s="11">
        <f t="shared" si="2"/>
        <v>82575.008333333331</v>
      </c>
      <c r="R88" s="15" t="s">
        <v>32</v>
      </c>
      <c r="S88" s="21">
        <v>2</v>
      </c>
      <c r="T88" s="22">
        <v>198180.02</v>
      </c>
      <c r="U88" s="13" t="s">
        <v>33</v>
      </c>
      <c r="V88" s="13" t="s">
        <v>34</v>
      </c>
    </row>
    <row r="89" spans="1:22" ht="31.9" customHeight="1" x14ac:dyDescent="0.25">
      <c r="A89" s="15">
        <v>81</v>
      </c>
      <c r="B89" s="7">
        <v>44826</v>
      </c>
      <c r="C89" s="19"/>
      <c r="D89" s="19"/>
      <c r="E89" s="19"/>
      <c r="F89" s="19"/>
      <c r="G89" s="19"/>
      <c r="H89" s="19"/>
      <c r="I89" s="19"/>
      <c r="J89" s="19"/>
      <c r="K89" s="19"/>
      <c r="L89" s="9" t="s">
        <v>30</v>
      </c>
      <c r="M89" s="19"/>
      <c r="N89" s="19"/>
      <c r="O89" s="19"/>
      <c r="P89" s="20" t="s">
        <v>97</v>
      </c>
      <c r="Q89" s="11">
        <f t="shared" si="2"/>
        <v>41983.341666666667</v>
      </c>
      <c r="R89" s="15" t="s">
        <v>32</v>
      </c>
      <c r="S89" s="21">
        <v>4</v>
      </c>
      <c r="T89" s="22">
        <v>201520.04</v>
      </c>
      <c r="U89" s="13" t="s">
        <v>33</v>
      </c>
      <c r="V89" s="13" t="s">
        <v>34</v>
      </c>
    </row>
    <row r="90" spans="1:22" ht="21.4" customHeight="1" x14ac:dyDescent="0.25">
      <c r="A90" s="15">
        <v>82</v>
      </c>
      <c r="B90" s="7">
        <v>44826</v>
      </c>
      <c r="C90" s="19"/>
      <c r="D90" s="19"/>
      <c r="E90" s="19"/>
      <c r="F90" s="19"/>
      <c r="G90" s="19"/>
      <c r="H90" s="19"/>
      <c r="I90" s="19"/>
      <c r="J90" s="19"/>
      <c r="K90" s="19"/>
      <c r="L90" s="9" t="s">
        <v>30</v>
      </c>
      <c r="M90" s="19"/>
      <c r="N90" s="19"/>
      <c r="O90" s="19"/>
      <c r="P90" s="20" t="s">
        <v>98</v>
      </c>
      <c r="Q90" s="11">
        <f t="shared" si="2"/>
        <v>20038</v>
      </c>
      <c r="R90" s="15" t="s">
        <v>32</v>
      </c>
      <c r="S90" s="21">
        <v>40</v>
      </c>
      <c r="T90" s="22">
        <v>961824</v>
      </c>
      <c r="U90" s="13" t="s">
        <v>33</v>
      </c>
      <c r="V90" s="13" t="s">
        <v>34</v>
      </c>
    </row>
    <row r="91" spans="1:22" ht="21.4" customHeight="1" x14ac:dyDescent="0.25">
      <c r="A91" s="15">
        <v>83</v>
      </c>
      <c r="B91" s="7">
        <v>44826</v>
      </c>
      <c r="C91" s="19"/>
      <c r="D91" s="19"/>
      <c r="E91" s="19"/>
      <c r="F91" s="19"/>
      <c r="G91" s="19"/>
      <c r="H91" s="19"/>
      <c r="I91" s="19"/>
      <c r="J91" s="19"/>
      <c r="K91" s="19"/>
      <c r="L91" s="9" t="s">
        <v>30</v>
      </c>
      <c r="M91" s="19"/>
      <c r="N91" s="19"/>
      <c r="O91" s="19"/>
      <c r="P91" s="20" t="s">
        <v>99</v>
      </c>
      <c r="Q91" s="11">
        <f t="shared" si="2"/>
        <v>25625</v>
      </c>
      <c r="R91" s="15" t="s">
        <v>32</v>
      </c>
      <c r="S91" s="21">
        <v>18</v>
      </c>
      <c r="T91" s="22">
        <v>553500</v>
      </c>
      <c r="U91" s="13" t="s">
        <v>33</v>
      </c>
      <c r="V91" s="13" t="s">
        <v>34</v>
      </c>
    </row>
    <row r="92" spans="1:22" ht="21.4" customHeight="1" x14ac:dyDescent="0.25">
      <c r="A92" s="15">
        <v>84</v>
      </c>
      <c r="B92" s="7">
        <v>44826</v>
      </c>
      <c r="C92" s="19"/>
      <c r="D92" s="19"/>
      <c r="E92" s="19"/>
      <c r="F92" s="19"/>
      <c r="G92" s="19"/>
      <c r="H92" s="19"/>
      <c r="I92" s="19"/>
      <c r="J92" s="19"/>
      <c r="K92" s="19"/>
      <c r="L92" s="9" t="s">
        <v>30</v>
      </c>
      <c r="M92" s="19"/>
      <c r="N92" s="19"/>
      <c r="O92" s="19"/>
      <c r="P92" s="20" t="s">
        <v>100</v>
      </c>
      <c r="Q92" s="11">
        <f t="shared" si="2"/>
        <v>26667</v>
      </c>
      <c r="R92" s="15" t="s">
        <v>32</v>
      </c>
      <c r="S92" s="21">
        <v>82</v>
      </c>
      <c r="T92" s="22">
        <v>2624032.7999999998</v>
      </c>
      <c r="U92" s="13" t="s">
        <v>33</v>
      </c>
      <c r="V92" s="13" t="s">
        <v>34</v>
      </c>
    </row>
    <row r="93" spans="1:22" ht="31.9" customHeight="1" x14ac:dyDescent="0.25">
      <c r="A93" s="15">
        <v>85</v>
      </c>
      <c r="B93" s="7">
        <v>44826</v>
      </c>
      <c r="C93" s="19"/>
      <c r="D93" s="19"/>
      <c r="E93" s="19"/>
      <c r="F93" s="19"/>
      <c r="G93" s="19"/>
      <c r="H93" s="19"/>
      <c r="I93" s="19"/>
      <c r="J93" s="19"/>
      <c r="K93" s="19"/>
      <c r="L93" s="9" t="s">
        <v>30</v>
      </c>
      <c r="M93" s="19"/>
      <c r="N93" s="19"/>
      <c r="O93" s="19"/>
      <c r="P93" s="20" t="s">
        <v>53</v>
      </c>
      <c r="Q93" s="11">
        <f t="shared" si="2"/>
        <v>33333.333333333336</v>
      </c>
      <c r="R93" s="15" t="s">
        <v>32</v>
      </c>
      <c r="S93" s="21">
        <v>6</v>
      </c>
      <c r="T93" s="22">
        <v>240000</v>
      </c>
      <c r="U93" s="13" t="s">
        <v>33</v>
      </c>
      <c r="V93" s="13" t="s">
        <v>34</v>
      </c>
    </row>
    <row r="94" spans="1:22" ht="21.4" customHeight="1" x14ac:dyDescent="0.25">
      <c r="A94" s="15">
        <v>86</v>
      </c>
      <c r="B94" s="7">
        <v>44826</v>
      </c>
      <c r="C94" s="19"/>
      <c r="D94" s="19"/>
      <c r="E94" s="19"/>
      <c r="F94" s="19"/>
      <c r="G94" s="19"/>
      <c r="H94" s="19"/>
      <c r="I94" s="19"/>
      <c r="J94" s="19"/>
      <c r="K94" s="19"/>
      <c r="L94" s="9" t="s">
        <v>30</v>
      </c>
      <c r="M94" s="19"/>
      <c r="N94" s="19"/>
      <c r="O94" s="19"/>
      <c r="P94" s="20" t="s">
        <v>101</v>
      </c>
      <c r="Q94" s="11">
        <f t="shared" si="2"/>
        <v>23725</v>
      </c>
      <c r="R94" s="15" t="s">
        <v>32</v>
      </c>
      <c r="S94" s="21">
        <v>16</v>
      </c>
      <c r="T94" s="22">
        <v>455520</v>
      </c>
      <c r="U94" s="13" t="s">
        <v>33</v>
      </c>
      <c r="V94" s="13" t="s">
        <v>34</v>
      </c>
    </row>
    <row r="95" spans="1:22" ht="31.9" customHeight="1" x14ac:dyDescent="0.25">
      <c r="A95" s="15">
        <v>87</v>
      </c>
      <c r="B95" s="7">
        <v>44826</v>
      </c>
      <c r="C95" s="19"/>
      <c r="D95" s="19"/>
      <c r="E95" s="19"/>
      <c r="F95" s="19"/>
      <c r="G95" s="19"/>
      <c r="H95" s="19"/>
      <c r="I95" s="19"/>
      <c r="J95" s="19"/>
      <c r="K95" s="19"/>
      <c r="L95" s="9" t="s">
        <v>30</v>
      </c>
      <c r="M95" s="19"/>
      <c r="N95" s="19"/>
      <c r="O95" s="19"/>
      <c r="P95" s="20" t="s">
        <v>102</v>
      </c>
      <c r="Q95" s="11">
        <f t="shared" si="2"/>
        <v>12291.666666666668</v>
      </c>
      <c r="R95" s="15" t="s">
        <v>32</v>
      </c>
      <c r="S95" s="21">
        <v>70</v>
      </c>
      <c r="T95" s="22">
        <v>1032500</v>
      </c>
      <c r="U95" s="13" t="s">
        <v>33</v>
      </c>
      <c r="V95" s="13" t="s">
        <v>34</v>
      </c>
    </row>
    <row r="96" spans="1:22" ht="21.4" customHeight="1" x14ac:dyDescent="0.25">
      <c r="A96" s="15">
        <v>88</v>
      </c>
      <c r="B96" s="7">
        <v>44826</v>
      </c>
      <c r="C96" s="19"/>
      <c r="D96" s="19"/>
      <c r="E96" s="19"/>
      <c r="F96" s="19"/>
      <c r="G96" s="19"/>
      <c r="H96" s="19"/>
      <c r="I96" s="19"/>
      <c r="J96" s="19"/>
      <c r="K96" s="19"/>
      <c r="L96" s="9" t="s">
        <v>30</v>
      </c>
      <c r="M96" s="19"/>
      <c r="N96" s="19"/>
      <c r="O96" s="19"/>
      <c r="P96" s="20" t="s">
        <v>103</v>
      </c>
      <c r="Q96" s="11">
        <f t="shared" si="2"/>
        <v>18591.666666666668</v>
      </c>
      <c r="R96" s="15" t="s">
        <v>32</v>
      </c>
      <c r="S96" s="21">
        <v>10</v>
      </c>
      <c r="T96" s="22">
        <v>223100</v>
      </c>
      <c r="U96" s="13" t="s">
        <v>33</v>
      </c>
      <c r="V96" s="13" t="s">
        <v>34</v>
      </c>
    </row>
    <row r="97" spans="1:22" x14ac:dyDescent="0.25">
      <c r="A97" s="15">
        <v>89</v>
      </c>
      <c r="B97" s="7">
        <v>44827</v>
      </c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4" t="s">
        <v>30</v>
      </c>
      <c r="O97" s="23"/>
      <c r="P97" s="25" t="s">
        <v>104</v>
      </c>
      <c r="Q97" s="11">
        <f t="shared" si="2"/>
        <v>38656.800000000003</v>
      </c>
      <c r="R97" s="15" t="s">
        <v>32</v>
      </c>
      <c r="S97" s="89">
        <v>1</v>
      </c>
      <c r="T97" s="97">
        <v>46388.160000000003</v>
      </c>
      <c r="U97" s="4" t="s">
        <v>105</v>
      </c>
      <c r="V97" s="13" t="s">
        <v>106</v>
      </c>
    </row>
    <row r="98" spans="1:22" x14ac:dyDescent="0.25">
      <c r="A98" s="15">
        <v>90</v>
      </c>
      <c r="B98" s="7">
        <v>44827</v>
      </c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4" t="s">
        <v>30</v>
      </c>
      <c r="O98" s="23"/>
      <c r="P98" s="25" t="s">
        <v>107</v>
      </c>
      <c r="Q98" s="11">
        <f t="shared" si="2"/>
        <v>819</v>
      </c>
      <c r="R98" s="15" t="s">
        <v>32</v>
      </c>
      <c r="S98" s="89">
        <v>8</v>
      </c>
      <c r="T98" s="97">
        <v>7862.4</v>
      </c>
      <c r="U98" s="4" t="s">
        <v>105</v>
      </c>
      <c r="V98" s="13" t="s">
        <v>106</v>
      </c>
    </row>
    <row r="99" spans="1:22" x14ac:dyDescent="0.25">
      <c r="A99" s="15">
        <v>91</v>
      </c>
      <c r="B99" s="7">
        <v>44827</v>
      </c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4" t="s">
        <v>30</v>
      </c>
      <c r="O99" s="23"/>
      <c r="P99" s="25" t="s">
        <v>108</v>
      </c>
      <c r="Q99" s="11">
        <f t="shared" si="2"/>
        <v>2538.9</v>
      </c>
      <c r="R99" s="15" t="s">
        <v>32</v>
      </c>
      <c r="S99" s="89">
        <v>20</v>
      </c>
      <c r="T99" s="97">
        <v>60933.599999999999</v>
      </c>
      <c r="U99" s="4" t="s">
        <v>105</v>
      </c>
      <c r="V99" s="13" t="s">
        <v>106</v>
      </c>
    </row>
    <row r="100" spans="1:22" x14ac:dyDescent="0.25">
      <c r="A100" s="15">
        <v>92</v>
      </c>
      <c r="B100" s="7">
        <v>44827</v>
      </c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4" t="s">
        <v>30</v>
      </c>
      <c r="O100" s="23"/>
      <c r="P100" s="25" t="s">
        <v>109</v>
      </c>
      <c r="Q100" s="11">
        <f t="shared" si="2"/>
        <v>1801.8</v>
      </c>
      <c r="R100" s="15" t="s">
        <v>32</v>
      </c>
      <c r="S100" s="89">
        <v>1</v>
      </c>
      <c r="T100" s="97">
        <v>2162.16</v>
      </c>
      <c r="U100" s="4" t="s">
        <v>105</v>
      </c>
      <c r="V100" s="13" t="s">
        <v>106</v>
      </c>
    </row>
    <row r="101" spans="1:22" x14ac:dyDescent="0.25">
      <c r="A101" s="15">
        <v>93</v>
      </c>
      <c r="B101" s="7">
        <v>44827</v>
      </c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4" t="s">
        <v>30</v>
      </c>
      <c r="O101" s="23"/>
      <c r="P101" s="25" t="s">
        <v>110</v>
      </c>
      <c r="Q101" s="11">
        <f t="shared" si="2"/>
        <v>2784.6</v>
      </c>
      <c r="R101" s="15" t="s">
        <v>32</v>
      </c>
      <c r="S101" s="89">
        <v>1</v>
      </c>
      <c r="T101" s="97">
        <v>3341.52</v>
      </c>
      <c r="U101" s="4" t="s">
        <v>105</v>
      </c>
      <c r="V101" s="13" t="s">
        <v>106</v>
      </c>
    </row>
    <row r="102" spans="1:22" x14ac:dyDescent="0.25">
      <c r="A102" s="15">
        <v>94</v>
      </c>
      <c r="B102" s="7">
        <v>44827</v>
      </c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4" t="s">
        <v>30</v>
      </c>
      <c r="O102" s="23"/>
      <c r="P102" s="25" t="s">
        <v>111</v>
      </c>
      <c r="Q102" s="11">
        <f t="shared" si="2"/>
        <v>2293.2000000000003</v>
      </c>
      <c r="R102" s="15" t="s">
        <v>32</v>
      </c>
      <c r="S102" s="89">
        <v>1</v>
      </c>
      <c r="T102" s="97">
        <v>2751.84</v>
      </c>
      <c r="U102" s="4" t="s">
        <v>105</v>
      </c>
      <c r="V102" s="13" t="s">
        <v>106</v>
      </c>
    </row>
    <row r="103" spans="1:22" x14ac:dyDescent="0.25">
      <c r="A103" s="15">
        <v>95</v>
      </c>
      <c r="B103" s="7">
        <v>44827</v>
      </c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4" t="s">
        <v>30</v>
      </c>
      <c r="O103" s="23"/>
      <c r="P103" s="25" t="s">
        <v>112</v>
      </c>
      <c r="Q103" s="11">
        <f t="shared" si="2"/>
        <v>64537.200000000004</v>
      </c>
      <c r="R103" s="15" t="s">
        <v>32</v>
      </c>
      <c r="S103" s="89">
        <v>1</v>
      </c>
      <c r="T103" s="97">
        <v>77444.639999999999</v>
      </c>
      <c r="U103" s="4" t="s">
        <v>105</v>
      </c>
      <c r="V103" s="13" t="s">
        <v>106</v>
      </c>
    </row>
    <row r="104" spans="1:22" x14ac:dyDescent="0.25">
      <c r="A104" s="15">
        <v>96</v>
      </c>
      <c r="B104" s="7">
        <v>44827</v>
      </c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4" t="s">
        <v>30</v>
      </c>
      <c r="O104" s="23"/>
      <c r="P104" s="25" t="s">
        <v>113</v>
      </c>
      <c r="Q104" s="11">
        <f t="shared" si="2"/>
        <v>111384</v>
      </c>
      <c r="R104" s="15" t="s">
        <v>32</v>
      </c>
      <c r="S104" s="89">
        <v>1</v>
      </c>
      <c r="T104" s="97">
        <v>133660.79999999999</v>
      </c>
      <c r="U104" s="4" t="s">
        <v>105</v>
      </c>
      <c r="V104" s="13" t="s">
        <v>106</v>
      </c>
    </row>
    <row r="105" spans="1:22" x14ac:dyDescent="0.25">
      <c r="A105" s="15">
        <v>97</v>
      </c>
      <c r="B105" s="7">
        <v>44827</v>
      </c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4" t="s">
        <v>30</v>
      </c>
      <c r="O105" s="23"/>
      <c r="P105" s="25" t="s">
        <v>114</v>
      </c>
      <c r="Q105" s="11">
        <f t="shared" si="2"/>
        <v>99590.399999999994</v>
      </c>
      <c r="R105" s="15" t="s">
        <v>32</v>
      </c>
      <c r="S105" s="89">
        <v>2</v>
      </c>
      <c r="T105" s="97">
        <v>239016.95999999999</v>
      </c>
      <c r="U105" s="4" t="s">
        <v>105</v>
      </c>
      <c r="V105" s="13" t="s">
        <v>106</v>
      </c>
    </row>
    <row r="106" spans="1:22" x14ac:dyDescent="0.25">
      <c r="A106" s="15">
        <v>98</v>
      </c>
      <c r="B106" s="7">
        <v>44827</v>
      </c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4" t="s">
        <v>30</v>
      </c>
      <c r="O106" s="23"/>
      <c r="P106" s="25" t="s">
        <v>115</v>
      </c>
      <c r="Q106" s="11">
        <f t="shared" si="2"/>
        <v>20475</v>
      </c>
      <c r="R106" s="15" t="s">
        <v>32</v>
      </c>
      <c r="S106" s="89">
        <v>1</v>
      </c>
      <c r="T106" s="97">
        <v>24570</v>
      </c>
      <c r="U106" s="4" t="s">
        <v>105</v>
      </c>
      <c r="V106" s="13" t="s">
        <v>106</v>
      </c>
    </row>
    <row r="107" spans="1:22" ht="75" x14ac:dyDescent="0.25">
      <c r="A107" s="15">
        <v>99</v>
      </c>
      <c r="B107" s="46">
        <v>44827</v>
      </c>
      <c r="C107" s="47"/>
      <c r="D107" s="48"/>
      <c r="E107" s="48"/>
      <c r="F107" s="47"/>
      <c r="G107" s="47"/>
      <c r="H107" s="47"/>
      <c r="I107" s="47"/>
      <c r="J107" s="47"/>
      <c r="K107" s="47"/>
      <c r="L107" s="48" t="s">
        <v>124</v>
      </c>
      <c r="M107" s="47"/>
      <c r="N107" s="48"/>
      <c r="O107" s="47"/>
      <c r="P107" s="25" t="s">
        <v>125</v>
      </c>
      <c r="Q107" s="100">
        <f>30.118*1.2</f>
        <v>36.141599999999997</v>
      </c>
      <c r="R107" s="47" t="s">
        <v>126</v>
      </c>
      <c r="S107" s="90">
        <v>8</v>
      </c>
      <c r="T107" s="98">
        <f>Q107*S107</f>
        <v>289.13279999999997</v>
      </c>
      <c r="U107" s="47" t="s">
        <v>127</v>
      </c>
      <c r="V107" s="48" t="s">
        <v>128</v>
      </c>
    </row>
    <row r="108" spans="1:22" ht="90" x14ac:dyDescent="0.25">
      <c r="A108" s="15">
        <v>100</v>
      </c>
      <c r="B108" s="46">
        <v>44827</v>
      </c>
      <c r="C108" s="47"/>
      <c r="D108" s="48"/>
      <c r="E108" s="48"/>
      <c r="F108" s="47"/>
      <c r="G108" s="47"/>
      <c r="H108" s="47"/>
      <c r="I108" s="47"/>
      <c r="J108" s="47"/>
      <c r="K108" s="49"/>
      <c r="L108" s="48" t="s">
        <v>124</v>
      </c>
      <c r="M108" s="47"/>
      <c r="N108" s="47"/>
      <c r="O108" s="47"/>
      <c r="P108" s="25" t="s">
        <v>129</v>
      </c>
      <c r="Q108" s="100">
        <f>19.089*1.2</f>
        <v>22.906799999999997</v>
      </c>
      <c r="R108" s="47" t="s">
        <v>126</v>
      </c>
      <c r="S108" s="90">
        <v>34</v>
      </c>
      <c r="T108" s="98">
        <f>Q108*S108</f>
        <v>778.83119999999985</v>
      </c>
      <c r="U108" s="47" t="s">
        <v>127</v>
      </c>
      <c r="V108" s="48" t="s">
        <v>128</v>
      </c>
    </row>
    <row r="109" spans="1:22" ht="25.5" x14ac:dyDescent="0.25">
      <c r="A109" s="15">
        <v>101</v>
      </c>
      <c r="B109" s="50">
        <v>44812</v>
      </c>
      <c r="C109" s="51"/>
      <c r="D109" s="51"/>
      <c r="E109" s="51"/>
      <c r="F109" s="51"/>
      <c r="G109" s="51"/>
      <c r="H109" s="51"/>
      <c r="I109" s="51"/>
      <c r="J109" s="51"/>
      <c r="K109" s="55" t="s">
        <v>130</v>
      </c>
      <c r="L109" s="51"/>
      <c r="M109" s="51"/>
      <c r="N109" s="51"/>
      <c r="O109" s="51"/>
      <c r="P109" s="75" t="s">
        <v>131</v>
      </c>
      <c r="Q109" s="76">
        <f>T109/S109</f>
        <v>4.3291562499999996</v>
      </c>
      <c r="R109" s="77" t="s">
        <v>132</v>
      </c>
      <c r="S109" s="78">
        <v>32</v>
      </c>
      <c r="T109" s="79">
        <v>138.53299999999999</v>
      </c>
      <c r="U109" s="52" t="s">
        <v>133</v>
      </c>
      <c r="V109" s="52" t="s">
        <v>134</v>
      </c>
    </row>
    <row r="110" spans="1:22" ht="38.25" x14ac:dyDescent="0.25">
      <c r="A110" s="15">
        <v>102</v>
      </c>
      <c r="B110" s="50">
        <v>44816</v>
      </c>
      <c r="C110" s="51"/>
      <c r="D110" s="51"/>
      <c r="E110" s="51"/>
      <c r="F110" s="51"/>
      <c r="G110" s="51"/>
      <c r="H110" s="51"/>
      <c r="I110" s="51"/>
      <c r="J110" s="51"/>
      <c r="K110" s="51"/>
      <c r="L110" s="51"/>
      <c r="M110" s="53"/>
      <c r="N110" s="54" t="s">
        <v>135</v>
      </c>
      <c r="O110" s="53"/>
      <c r="P110" s="75" t="s">
        <v>136</v>
      </c>
      <c r="Q110" s="76">
        <f>T110/S110</f>
        <v>30</v>
      </c>
      <c r="R110" s="77" t="s">
        <v>132</v>
      </c>
      <c r="S110" s="78">
        <v>2</v>
      </c>
      <c r="T110" s="79">
        <v>60</v>
      </c>
      <c r="U110" s="52" t="s">
        <v>137</v>
      </c>
      <c r="V110" s="52" t="s">
        <v>138</v>
      </c>
    </row>
    <row r="111" spans="1:22" ht="25.5" x14ac:dyDescent="0.25">
      <c r="A111" s="15">
        <v>103</v>
      </c>
      <c r="B111" s="50">
        <v>44817</v>
      </c>
      <c r="C111" s="51"/>
      <c r="D111" s="51"/>
      <c r="E111" s="51"/>
      <c r="F111" s="51"/>
      <c r="G111" s="51"/>
      <c r="H111" s="51"/>
      <c r="I111" s="51"/>
      <c r="J111" s="51"/>
      <c r="K111" s="51"/>
      <c r="L111" s="51"/>
      <c r="M111" s="53"/>
      <c r="N111" s="54" t="s">
        <v>135</v>
      </c>
      <c r="O111" s="53"/>
      <c r="P111" s="75" t="s">
        <v>139</v>
      </c>
      <c r="Q111" s="76">
        <f>T111/S111</f>
        <v>2.4908333333333332</v>
      </c>
      <c r="R111" s="77" t="s">
        <v>132</v>
      </c>
      <c r="S111" s="78">
        <v>24</v>
      </c>
      <c r="T111" s="79">
        <v>59.78</v>
      </c>
      <c r="U111" s="52" t="s">
        <v>140</v>
      </c>
      <c r="V111" s="52" t="s">
        <v>141</v>
      </c>
    </row>
    <row r="112" spans="1:22" ht="25.5" x14ac:dyDescent="0.25">
      <c r="A112" s="15">
        <v>104</v>
      </c>
      <c r="B112" s="50">
        <v>44826</v>
      </c>
      <c r="C112" s="51"/>
      <c r="D112" s="51"/>
      <c r="E112" s="51"/>
      <c r="F112" s="51"/>
      <c r="G112" s="51"/>
      <c r="H112" s="51"/>
      <c r="I112" s="51"/>
      <c r="J112" s="51"/>
      <c r="K112" s="51"/>
      <c r="L112" s="51"/>
      <c r="M112" s="53"/>
      <c r="N112" s="54" t="s">
        <v>135</v>
      </c>
      <c r="O112" s="53"/>
      <c r="P112" s="75" t="s">
        <v>142</v>
      </c>
      <c r="Q112" s="76">
        <f>T112/S112</f>
        <v>9.8000000000000007</v>
      </c>
      <c r="R112" s="77" t="s">
        <v>132</v>
      </c>
      <c r="S112" s="78">
        <v>10</v>
      </c>
      <c r="T112" s="79">
        <v>98</v>
      </c>
      <c r="U112" s="52" t="s">
        <v>143</v>
      </c>
      <c r="V112" s="52" t="s">
        <v>144</v>
      </c>
    </row>
    <row r="113" spans="1:1024" x14ac:dyDescent="0.25">
      <c r="A113" s="62">
        <v>105</v>
      </c>
      <c r="B113" s="124">
        <v>44805</v>
      </c>
      <c r="C113" s="64"/>
      <c r="D113" s="64"/>
      <c r="E113" s="64"/>
      <c r="F113" s="64"/>
      <c r="G113" s="64"/>
      <c r="H113" s="64"/>
      <c r="I113" s="64"/>
      <c r="J113" s="64"/>
      <c r="K113" s="64"/>
      <c r="L113" s="65" t="s">
        <v>30</v>
      </c>
      <c r="M113" s="64"/>
      <c r="N113" s="64"/>
      <c r="O113" s="64"/>
      <c r="P113" s="80" t="s">
        <v>145</v>
      </c>
      <c r="Q113" s="66">
        <v>748.8</v>
      </c>
      <c r="R113" s="67" t="s">
        <v>132</v>
      </c>
      <c r="S113" s="72">
        <v>53</v>
      </c>
      <c r="T113" s="66">
        <f>Q113*S113</f>
        <v>39686.399999999994</v>
      </c>
      <c r="U113" s="123" t="s">
        <v>154</v>
      </c>
      <c r="V113" s="122" t="s">
        <v>153</v>
      </c>
    </row>
    <row r="114" spans="1:1024" ht="25.5" x14ac:dyDescent="0.25">
      <c r="A114" s="62">
        <v>106</v>
      </c>
      <c r="B114" s="125"/>
      <c r="C114" s="64"/>
      <c r="D114" s="64"/>
      <c r="E114" s="64"/>
      <c r="F114" s="64"/>
      <c r="G114" s="64"/>
      <c r="H114" s="64"/>
      <c r="I114" s="64"/>
      <c r="J114" s="64"/>
      <c r="K114" s="64"/>
      <c r="L114" s="65" t="s">
        <v>30</v>
      </c>
      <c r="M114" s="64"/>
      <c r="N114" s="64"/>
      <c r="O114" s="64"/>
      <c r="P114" s="80" t="s">
        <v>146</v>
      </c>
      <c r="Q114" s="66">
        <v>691.19999999999993</v>
      </c>
      <c r="R114" s="67" t="s">
        <v>132</v>
      </c>
      <c r="S114" s="72">
        <v>202</v>
      </c>
      <c r="T114" s="66">
        <f t="shared" ref="T114:T120" si="3">Q114*S114</f>
        <v>139622.39999999999</v>
      </c>
      <c r="U114" s="123"/>
      <c r="V114" s="122"/>
    </row>
    <row r="115" spans="1:1024" x14ac:dyDescent="0.25">
      <c r="A115" s="62">
        <v>107</v>
      </c>
      <c r="B115" s="125"/>
      <c r="C115" s="64"/>
      <c r="D115" s="64"/>
      <c r="E115" s="64"/>
      <c r="F115" s="64"/>
      <c r="G115" s="64"/>
      <c r="H115" s="64"/>
      <c r="I115" s="64"/>
      <c r="J115" s="64"/>
      <c r="K115" s="64"/>
      <c r="L115" s="65" t="s">
        <v>30</v>
      </c>
      <c r="M115" s="64"/>
      <c r="N115" s="64"/>
      <c r="O115" s="64"/>
      <c r="P115" s="80" t="s">
        <v>147</v>
      </c>
      <c r="Q115" s="66">
        <v>1785.6</v>
      </c>
      <c r="R115" s="67" t="s">
        <v>132</v>
      </c>
      <c r="S115" s="72">
        <v>50</v>
      </c>
      <c r="T115" s="66">
        <f t="shared" si="3"/>
        <v>89280</v>
      </c>
      <c r="U115" s="123"/>
      <c r="V115" s="122"/>
    </row>
    <row r="116" spans="1:1024" ht="25.5" x14ac:dyDescent="0.25">
      <c r="A116" s="62">
        <v>108</v>
      </c>
      <c r="B116" s="125"/>
      <c r="C116" s="64"/>
      <c r="D116" s="64"/>
      <c r="E116" s="64"/>
      <c r="F116" s="64"/>
      <c r="G116" s="64"/>
      <c r="H116" s="64"/>
      <c r="I116" s="64"/>
      <c r="J116" s="64"/>
      <c r="K116" s="64"/>
      <c r="L116" s="65" t="s">
        <v>30</v>
      </c>
      <c r="M116" s="64"/>
      <c r="N116" s="64"/>
      <c r="O116" s="64"/>
      <c r="P116" s="80" t="s">
        <v>148</v>
      </c>
      <c r="Q116" s="66">
        <v>662.4</v>
      </c>
      <c r="R116" s="67" t="s">
        <v>132</v>
      </c>
      <c r="S116" s="72">
        <v>275</v>
      </c>
      <c r="T116" s="66">
        <f t="shared" si="3"/>
        <v>182160</v>
      </c>
      <c r="U116" s="123"/>
      <c r="V116" s="122"/>
    </row>
    <row r="117" spans="1:1024" x14ac:dyDescent="0.25">
      <c r="A117" s="62">
        <v>109</v>
      </c>
      <c r="B117" s="125"/>
      <c r="C117" s="64"/>
      <c r="D117" s="64"/>
      <c r="E117" s="64"/>
      <c r="F117" s="64"/>
      <c r="G117" s="64"/>
      <c r="H117" s="64"/>
      <c r="I117" s="64"/>
      <c r="J117" s="64"/>
      <c r="K117" s="64"/>
      <c r="L117" s="65" t="s">
        <v>30</v>
      </c>
      <c r="M117" s="64"/>
      <c r="N117" s="64"/>
      <c r="O117" s="64"/>
      <c r="P117" s="80" t="s">
        <v>149</v>
      </c>
      <c r="Q117" s="66">
        <v>1310.3999999999999</v>
      </c>
      <c r="R117" s="67" t="s">
        <v>132</v>
      </c>
      <c r="S117" s="72">
        <v>50</v>
      </c>
      <c r="T117" s="66">
        <f t="shared" si="3"/>
        <v>65519.999999999993</v>
      </c>
      <c r="U117" s="123"/>
      <c r="V117" s="122"/>
    </row>
    <row r="118" spans="1:1024" ht="25.5" x14ac:dyDescent="0.25">
      <c r="A118" s="62">
        <v>110</v>
      </c>
      <c r="B118" s="125"/>
      <c r="C118" s="64"/>
      <c r="D118" s="64"/>
      <c r="E118" s="64"/>
      <c r="F118" s="64"/>
      <c r="G118" s="64"/>
      <c r="H118" s="64"/>
      <c r="I118" s="64"/>
      <c r="J118" s="64"/>
      <c r="K118" s="64"/>
      <c r="L118" s="65" t="s">
        <v>30</v>
      </c>
      <c r="M118" s="64"/>
      <c r="N118" s="64"/>
      <c r="O118" s="64"/>
      <c r="P118" s="80" t="s">
        <v>150</v>
      </c>
      <c r="Q118" s="66">
        <v>849.6</v>
      </c>
      <c r="R118" s="67" t="s">
        <v>132</v>
      </c>
      <c r="S118" s="72">
        <v>40</v>
      </c>
      <c r="T118" s="66">
        <f t="shared" si="3"/>
        <v>33984</v>
      </c>
      <c r="U118" s="123"/>
      <c r="V118" s="122"/>
    </row>
    <row r="119" spans="1:1024" ht="25.5" x14ac:dyDescent="0.25">
      <c r="A119" s="62">
        <v>111</v>
      </c>
      <c r="B119" s="125"/>
      <c r="C119" s="64"/>
      <c r="D119" s="64"/>
      <c r="E119" s="64"/>
      <c r="F119" s="64"/>
      <c r="G119" s="64"/>
      <c r="H119" s="64"/>
      <c r="I119" s="64"/>
      <c r="J119" s="64"/>
      <c r="K119" s="64"/>
      <c r="L119" s="65" t="s">
        <v>30</v>
      </c>
      <c r="M119" s="64"/>
      <c r="N119" s="64"/>
      <c r="O119" s="64"/>
      <c r="P119" s="80" t="s">
        <v>151</v>
      </c>
      <c r="Q119" s="66">
        <v>295.2</v>
      </c>
      <c r="R119" s="67" t="s">
        <v>132</v>
      </c>
      <c r="S119" s="72">
        <v>456</v>
      </c>
      <c r="T119" s="66">
        <f t="shared" si="3"/>
        <v>134611.19999999998</v>
      </c>
      <c r="U119" s="123"/>
      <c r="V119" s="122"/>
    </row>
    <row r="120" spans="1:1024" x14ac:dyDescent="0.25">
      <c r="A120" s="62">
        <v>112</v>
      </c>
      <c r="B120" s="126"/>
      <c r="C120" s="64"/>
      <c r="D120" s="64"/>
      <c r="E120" s="64"/>
      <c r="F120" s="64"/>
      <c r="G120" s="64"/>
      <c r="H120" s="64"/>
      <c r="I120" s="64"/>
      <c r="J120" s="64"/>
      <c r="K120" s="64"/>
      <c r="L120" s="65" t="s">
        <v>30</v>
      </c>
      <c r="M120" s="64"/>
      <c r="N120" s="64"/>
      <c r="O120" s="64"/>
      <c r="P120" s="80" t="s">
        <v>152</v>
      </c>
      <c r="Q120" s="66">
        <v>243.6</v>
      </c>
      <c r="R120" s="67" t="s">
        <v>132</v>
      </c>
      <c r="S120" s="72">
        <v>840</v>
      </c>
      <c r="T120" s="66">
        <f t="shared" si="3"/>
        <v>204624</v>
      </c>
      <c r="U120" s="123"/>
      <c r="V120" s="122"/>
    </row>
    <row r="121" spans="1:1024" s="71" customFormat="1" ht="25.5" x14ac:dyDescent="0.25">
      <c r="A121" s="68">
        <v>113</v>
      </c>
      <c r="B121" s="103">
        <v>44806</v>
      </c>
      <c r="C121" s="68"/>
      <c r="D121" s="68"/>
      <c r="E121" s="68"/>
      <c r="F121" s="68"/>
      <c r="G121" s="68"/>
      <c r="H121" s="68"/>
      <c r="I121" s="68"/>
      <c r="J121" s="68"/>
      <c r="K121" s="68"/>
      <c r="L121" s="69" t="s">
        <v>30</v>
      </c>
      <c r="M121" s="68"/>
      <c r="N121" s="68"/>
      <c r="O121" s="68"/>
      <c r="P121" s="80" t="s">
        <v>155</v>
      </c>
      <c r="Q121" s="66">
        <v>1599.7920000000001</v>
      </c>
      <c r="R121" s="67" t="s">
        <v>132</v>
      </c>
      <c r="S121" s="72">
        <v>19</v>
      </c>
      <c r="T121" s="66">
        <f>Q121*S121</f>
        <v>30396.048000000003</v>
      </c>
      <c r="U121" s="102" t="s">
        <v>159</v>
      </c>
      <c r="V121" s="102" t="s">
        <v>158</v>
      </c>
      <c r="W121" s="70"/>
      <c r="X121" s="70"/>
      <c r="Y121" s="70"/>
      <c r="Z121" s="70"/>
      <c r="AA121" s="70"/>
      <c r="AB121" s="70"/>
      <c r="AC121" s="70"/>
      <c r="AD121" s="70"/>
      <c r="AE121" s="70"/>
      <c r="AF121" s="70"/>
      <c r="AG121" s="70"/>
      <c r="AH121" s="70"/>
      <c r="AI121" s="70"/>
      <c r="AJ121" s="70"/>
      <c r="AK121" s="70"/>
      <c r="AL121" s="70"/>
      <c r="AM121" s="70"/>
      <c r="AN121" s="70"/>
      <c r="AO121" s="70"/>
      <c r="AP121" s="70"/>
      <c r="AQ121" s="70"/>
      <c r="AR121" s="70"/>
      <c r="AS121" s="70"/>
      <c r="AT121" s="70"/>
      <c r="AU121" s="70"/>
      <c r="AV121" s="70"/>
      <c r="AW121" s="70"/>
      <c r="AX121" s="70"/>
      <c r="AY121" s="70"/>
      <c r="AZ121" s="70"/>
      <c r="BA121" s="70"/>
      <c r="BB121" s="70"/>
      <c r="BC121" s="70"/>
      <c r="BD121" s="70"/>
      <c r="BE121" s="70"/>
      <c r="BF121" s="70"/>
      <c r="BG121" s="70"/>
      <c r="BH121" s="70"/>
      <c r="BI121" s="70"/>
      <c r="BJ121" s="70"/>
      <c r="BK121" s="70"/>
      <c r="BL121" s="70"/>
      <c r="BM121" s="70"/>
      <c r="BN121" s="70"/>
      <c r="BO121" s="70"/>
      <c r="BP121" s="70"/>
      <c r="BQ121" s="70"/>
      <c r="BR121" s="70"/>
      <c r="BS121" s="70"/>
      <c r="BT121" s="70"/>
      <c r="BU121" s="70"/>
      <c r="BV121" s="70"/>
      <c r="BW121" s="70"/>
      <c r="BX121" s="70"/>
      <c r="BY121" s="70"/>
      <c r="BZ121" s="70"/>
      <c r="CA121" s="70"/>
      <c r="CB121" s="70"/>
      <c r="CC121" s="70"/>
      <c r="CD121" s="70"/>
      <c r="CE121" s="70"/>
      <c r="CF121" s="70"/>
      <c r="CG121" s="70"/>
      <c r="CH121" s="70"/>
      <c r="CI121" s="70"/>
      <c r="CJ121" s="70"/>
      <c r="CK121" s="70"/>
      <c r="CL121" s="70"/>
      <c r="CM121" s="70"/>
      <c r="CN121" s="70"/>
      <c r="CO121" s="70"/>
      <c r="CP121" s="70"/>
      <c r="CQ121" s="70"/>
      <c r="CR121" s="70"/>
      <c r="CS121" s="70"/>
      <c r="CT121" s="70"/>
      <c r="CU121" s="70"/>
      <c r="CV121" s="70"/>
      <c r="CW121" s="70"/>
      <c r="CX121" s="70"/>
      <c r="CY121" s="70"/>
      <c r="CZ121" s="70"/>
      <c r="DA121" s="70"/>
      <c r="DB121" s="70"/>
      <c r="DC121" s="70"/>
      <c r="DD121" s="70"/>
      <c r="DE121" s="70"/>
      <c r="DF121" s="70"/>
      <c r="DG121" s="70"/>
      <c r="DH121" s="70"/>
      <c r="DI121" s="70"/>
      <c r="DJ121" s="70"/>
      <c r="DK121" s="70"/>
      <c r="DL121" s="70"/>
      <c r="DM121" s="70"/>
      <c r="DN121" s="70"/>
      <c r="DO121" s="70"/>
      <c r="DP121" s="70"/>
      <c r="DQ121" s="70"/>
      <c r="DR121" s="70"/>
      <c r="DS121" s="70"/>
      <c r="DT121" s="70"/>
      <c r="DU121" s="70"/>
      <c r="DV121" s="70"/>
      <c r="DW121" s="70"/>
      <c r="DX121" s="70"/>
      <c r="DY121" s="70"/>
      <c r="DZ121" s="70"/>
      <c r="EA121" s="70"/>
      <c r="EB121" s="70"/>
      <c r="EC121" s="70"/>
      <c r="ED121" s="70"/>
      <c r="EE121" s="70"/>
      <c r="EF121" s="70"/>
      <c r="EG121" s="70"/>
      <c r="EH121" s="70"/>
      <c r="EI121" s="70"/>
      <c r="EJ121" s="70"/>
      <c r="EK121" s="70"/>
      <c r="EL121" s="70"/>
      <c r="EM121" s="70"/>
      <c r="EN121" s="70"/>
      <c r="EO121" s="70"/>
      <c r="EP121" s="70"/>
      <c r="EQ121" s="70"/>
      <c r="ER121" s="70"/>
      <c r="ES121" s="70"/>
      <c r="ET121" s="70"/>
      <c r="EU121" s="70"/>
      <c r="EV121" s="70"/>
      <c r="EW121" s="70"/>
      <c r="EX121" s="70"/>
      <c r="EY121" s="70"/>
      <c r="EZ121" s="70"/>
      <c r="FA121" s="70"/>
      <c r="FB121" s="70"/>
      <c r="FC121" s="70"/>
      <c r="FD121" s="70"/>
      <c r="FE121" s="70"/>
      <c r="FF121" s="70"/>
      <c r="FG121" s="70"/>
      <c r="FH121" s="70"/>
      <c r="FI121" s="70"/>
      <c r="FJ121" s="70"/>
      <c r="FK121" s="70"/>
      <c r="FL121" s="70"/>
      <c r="FM121" s="70"/>
      <c r="FN121" s="70"/>
      <c r="FO121" s="70"/>
      <c r="FP121" s="70"/>
      <c r="FQ121" s="70"/>
      <c r="FR121" s="70"/>
      <c r="FS121" s="70"/>
      <c r="FT121" s="70"/>
      <c r="FU121" s="70"/>
      <c r="FV121" s="70"/>
      <c r="FW121" s="70"/>
      <c r="FX121" s="70"/>
      <c r="FY121" s="70"/>
      <c r="FZ121" s="70"/>
      <c r="GA121" s="70"/>
      <c r="GB121" s="70"/>
      <c r="GC121" s="70"/>
      <c r="GD121" s="70"/>
      <c r="GE121" s="70"/>
      <c r="GF121" s="70"/>
      <c r="GG121" s="70"/>
      <c r="GH121" s="70"/>
      <c r="GI121" s="70"/>
      <c r="GJ121" s="70"/>
      <c r="GK121" s="70"/>
      <c r="GL121" s="70"/>
      <c r="GM121" s="70"/>
      <c r="GN121" s="70"/>
      <c r="GO121" s="70"/>
      <c r="GP121" s="70"/>
      <c r="GQ121" s="70"/>
      <c r="GR121" s="70"/>
      <c r="GS121" s="70"/>
      <c r="GT121" s="70"/>
      <c r="GU121" s="70"/>
      <c r="GV121" s="70"/>
      <c r="GW121" s="70"/>
      <c r="GX121" s="70"/>
      <c r="GY121" s="70"/>
      <c r="GZ121" s="70"/>
      <c r="HA121" s="70"/>
      <c r="HB121" s="70"/>
      <c r="HC121" s="70"/>
      <c r="HD121" s="70"/>
      <c r="HE121" s="70"/>
      <c r="HF121" s="70"/>
      <c r="HG121" s="70"/>
      <c r="HH121" s="70"/>
      <c r="HI121" s="70"/>
      <c r="HJ121" s="70"/>
      <c r="HK121" s="70"/>
      <c r="HL121" s="70"/>
      <c r="HM121" s="70"/>
      <c r="HN121" s="70"/>
      <c r="HO121" s="70"/>
      <c r="HP121" s="70"/>
      <c r="HQ121" s="70"/>
      <c r="HR121" s="70"/>
      <c r="HS121" s="70"/>
      <c r="HT121" s="70"/>
      <c r="HU121" s="70"/>
      <c r="HV121" s="70"/>
      <c r="HW121" s="70"/>
      <c r="HX121" s="70"/>
      <c r="HY121" s="70"/>
      <c r="HZ121" s="70"/>
      <c r="IA121" s="70"/>
      <c r="IB121" s="70"/>
      <c r="IC121" s="70"/>
      <c r="ID121" s="70"/>
      <c r="IE121" s="70"/>
      <c r="IF121" s="70"/>
      <c r="IG121" s="70"/>
      <c r="IH121" s="70"/>
      <c r="II121" s="70"/>
      <c r="IJ121" s="70"/>
      <c r="IK121" s="70"/>
      <c r="IL121" s="70"/>
      <c r="IM121" s="70"/>
      <c r="IN121" s="70"/>
      <c r="IO121" s="70"/>
      <c r="IP121" s="70"/>
      <c r="IQ121" s="70"/>
      <c r="IR121" s="70"/>
      <c r="IS121" s="70"/>
      <c r="IT121" s="70"/>
      <c r="IU121" s="70"/>
      <c r="IV121" s="70"/>
      <c r="IW121" s="70"/>
      <c r="IX121" s="70"/>
      <c r="IY121" s="70"/>
      <c r="IZ121" s="70"/>
      <c r="JA121" s="70"/>
      <c r="JB121" s="70"/>
      <c r="JC121" s="70"/>
      <c r="JD121" s="70"/>
      <c r="JE121" s="70"/>
      <c r="JF121" s="70"/>
      <c r="JG121" s="70"/>
      <c r="JH121" s="70"/>
      <c r="JI121" s="70"/>
      <c r="JJ121" s="70"/>
      <c r="JK121" s="70"/>
      <c r="JL121" s="70"/>
      <c r="JM121" s="70"/>
      <c r="JN121" s="70"/>
      <c r="JO121" s="70"/>
      <c r="JP121" s="70"/>
      <c r="JQ121" s="70"/>
      <c r="JR121" s="70"/>
      <c r="JS121" s="70"/>
      <c r="JT121" s="70"/>
      <c r="JU121" s="70"/>
      <c r="JV121" s="70"/>
      <c r="JW121" s="70"/>
      <c r="JX121" s="70"/>
      <c r="JY121" s="70"/>
      <c r="JZ121" s="70"/>
      <c r="KA121" s="70"/>
      <c r="KB121" s="70"/>
      <c r="KC121" s="70"/>
      <c r="KD121" s="70"/>
      <c r="KE121" s="70"/>
      <c r="KF121" s="70"/>
      <c r="KG121" s="70"/>
      <c r="KH121" s="70"/>
      <c r="KI121" s="70"/>
      <c r="KJ121" s="70"/>
      <c r="KK121" s="70"/>
      <c r="KL121" s="70"/>
      <c r="KM121" s="70"/>
      <c r="KN121" s="70"/>
      <c r="KO121" s="70"/>
      <c r="KP121" s="70"/>
      <c r="KQ121" s="70"/>
      <c r="KR121" s="70"/>
      <c r="KS121" s="70"/>
      <c r="KT121" s="70"/>
      <c r="KU121" s="70"/>
      <c r="KV121" s="70"/>
      <c r="KW121" s="70"/>
      <c r="KX121" s="70"/>
      <c r="KY121" s="70"/>
      <c r="KZ121" s="70"/>
      <c r="LA121" s="70"/>
      <c r="LB121" s="70"/>
      <c r="LC121" s="70"/>
      <c r="LD121" s="70"/>
      <c r="LE121" s="70"/>
      <c r="LF121" s="70"/>
      <c r="LG121" s="70"/>
      <c r="LH121" s="70"/>
      <c r="LI121" s="70"/>
      <c r="LJ121" s="70"/>
      <c r="LK121" s="70"/>
      <c r="LL121" s="70"/>
      <c r="LM121" s="70"/>
      <c r="LN121" s="70"/>
      <c r="LO121" s="70"/>
      <c r="LP121" s="70"/>
      <c r="LQ121" s="70"/>
      <c r="LR121" s="70"/>
      <c r="LS121" s="70"/>
      <c r="LT121" s="70"/>
      <c r="LU121" s="70"/>
      <c r="LV121" s="70"/>
      <c r="LW121" s="70"/>
      <c r="LX121" s="70"/>
      <c r="LY121" s="70"/>
      <c r="LZ121" s="70"/>
      <c r="MA121" s="70"/>
      <c r="MB121" s="70"/>
      <c r="MC121" s="70"/>
      <c r="MD121" s="70"/>
      <c r="ME121" s="70"/>
      <c r="MF121" s="70"/>
      <c r="MG121" s="70"/>
      <c r="MH121" s="70"/>
      <c r="MI121" s="70"/>
      <c r="MJ121" s="70"/>
      <c r="MK121" s="70"/>
      <c r="ML121" s="70"/>
      <c r="MM121" s="70"/>
      <c r="MN121" s="70"/>
      <c r="MO121" s="70"/>
      <c r="MP121" s="70"/>
      <c r="MQ121" s="70"/>
      <c r="MR121" s="70"/>
      <c r="MS121" s="70"/>
      <c r="MT121" s="70"/>
      <c r="MU121" s="70"/>
      <c r="MV121" s="70"/>
      <c r="MW121" s="70"/>
      <c r="MX121" s="70"/>
      <c r="MY121" s="70"/>
      <c r="MZ121" s="70"/>
      <c r="NA121" s="70"/>
      <c r="NB121" s="70"/>
      <c r="NC121" s="70"/>
      <c r="ND121" s="70"/>
      <c r="NE121" s="70"/>
      <c r="NF121" s="70"/>
      <c r="NG121" s="70"/>
      <c r="NH121" s="70"/>
      <c r="NI121" s="70"/>
      <c r="NJ121" s="70"/>
      <c r="NK121" s="70"/>
      <c r="NL121" s="70"/>
      <c r="NM121" s="70"/>
      <c r="NN121" s="70"/>
      <c r="NO121" s="70"/>
      <c r="NP121" s="70"/>
      <c r="NQ121" s="70"/>
      <c r="NR121" s="70"/>
      <c r="NS121" s="70"/>
      <c r="NT121" s="70"/>
      <c r="NU121" s="70"/>
      <c r="NV121" s="70"/>
      <c r="NW121" s="70"/>
      <c r="NX121" s="70"/>
      <c r="NY121" s="70"/>
      <c r="NZ121" s="70"/>
      <c r="OA121" s="70"/>
      <c r="OB121" s="70"/>
      <c r="OC121" s="70"/>
      <c r="OD121" s="70"/>
      <c r="OE121" s="70"/>
      <c r="OF121" s="70"/>
      <c r="OG121" s="70"/>
      <c r="OH121" s="70"/>
      <c r="OI121" s="70"/>
      <c r="OJ121" s="70"/>
      <c r="OK121" s="70"/>
      <c r="OL121" s="70"/>
      <c r="OM121" s="70"/>
      <c r="ON121" s="70"/>
      <c r="OO121" s="70"/>
      <c r="OP121" s="70"/>
      <c r="OQ121" s="70"/>
      <c r="OR121" s="70"/>
      <c r="OS121" s="70"/>
      <c r="OT121" s="70"/>
      <c r="OU121" s="70"/>
      <c r="OV121" s="70"/>
      <c r="OW121" s="70"/>
      <c r="OX121" s="70"/>
      <c r="OY121" s="70"/>
      <c r="OZ121" s="70"/>
      <c r="PA121" s="70"/>
      <c r="PB121" s="70"/>
      <c r="PC121" s="70"/>
      <c r="PD121" s="70"/>
      <c r="PE121" s="70"/>
      <c r="PF121" s="70"/>
      <c r="PG121" s="70"/>
      <c r="PH121" s="70"/>
      <c r="PI121" s="70"/>
      <c r="PJ121" s="70"/>
      <c r="PK121" s="70"/>
      <c r="PL121" s="70"/>
      <c r="PM121" s="70"/>
      <c r="PN121" s="70"/>
      <c r="PO121" s="70"/>
      <c r="PP121" s="70"/>
      <c r="PQ121" s="70"/>
      <c r="PR121" s="70"/>
      <c r="PS121" s="70"/>
      <c r="PT121" s="70"/>
      <c r="PU121" s="70"/>
      <c r="PV121" s="70"/>
      <c r="PW121" s="70"/>
      <c r="PX121" s="70"/>
      <c r="PY121" s="70"/>
      <c r="PZ121" s="70"/>
      <c r="QA121" s="70"/>
      <c r="QB121" s="70"/>
      <c r="QC121" s="70"/>
      <c r="QD121" s="70"/>
      <c r="QE121" s="70"/>
      <c r="QF121" s="70"/>
      <c r="QG121" s="70"/>
      <c r="QH121" s="70"/>
      <c r="QI121" s="70"/>
      <c r="QJ121" s="70"/>
      <c r="QK121" s="70"/>
      <c r="QL121" s="70"/>
      <c r="QM121" s="70"/>
      <c r="QN121" s="70"/>
      <c r="QO121" s="70"/>
      <c r="QP121" s="70"/>
      <c r="QQ121" s="70"/>
      <c r="QR121" s="70"/>
      <c r="QS121" s="70"/>
      <c r="QT121" s="70"/>
      <c r="QU121" s="70"/>
      <c r="QV121" s="70"/>
      <c r="QW121" s="70"/>
      <c r="QX121" s="70"/>
      <c r="QY121" s="70"/>
      <c r="QZ121" s="70"/>
      <c r="RA121" s="70"/>
      <c r="RB121" s="70"/>
      <c r="RC121" s="70"/>
      <c r="RD121" s="70"/>
      <c r="RE121" s="70"/>
      <c r="RF121" s="70"/>
      <c r="RG121" s="70"/>
      <c r="RH121" s="70"/>
      <c r="RI121" s="70"/>
      <c r="RJ121" s="70"/>
      <c r="RK121" s="70"/>
      <c r="RL121" s="70"/>
      <c r="RM121" s="70"/>
      <c r="RN121" s="70"/>
      <c r="RO121" s="70"/>
      <c r="RP121" s="70"/>
      <c r="RQ121" s="70"/>
      <c r="RR121" s="70"/>
      <c r="RS121" s="70"/>
      <c r="RT121" s="70"/>
      <c r="RU121" s="70"/>
      <c r="RV121" s="70"/>
      <c r="RW121" s="70"/>
      <c r="RX121" s="70"/>
      <c r="RY121" s="70"/>
      <c r="RZ121" s="70"/>
      <c r="SA121" s="70"/>
      <c r="SB121" s="70"/>
      <c r="SC121" s="70"/>
      <c r="SD121" s="70"/>
      <c r="SE121" s="70"/>
      <c r="SF121" s="70"/>
      <c r="SG121" s="70"/>
      <c r="SH121" s="70"/>
      <c r="SI121" s="70"/>
      <c r="SJ121" s="70"/>
      <c r="SK121" s="70"/>
      <c r="SL121" s="70"/>
      <c r="SM121" s="70"/>
      <c r="SN121" s="70"/>
      <c r="SO121" s="70"/>
      <c r="SP121" s="70"/>
      <c r="SQ121" s="70"/>
      <c r="SR121" s="70"/>
      <c r="SS121" s="70"/>
      <c r="ST121" s="70"/>
      <c r="SU121" s="70"/>
      <c r="SV121" s="70"/>
      <c r="SW121" s="70"/>
      <c r="SX121" s="70"/>
      <c r="SY121" s="70"/>
      <c r="SZ121" s="70"/>
      <c r="TA121" s="70"/>
      <c r="TB121" s="70"/>
      <c r="TC121" s="70"/>
      <c r="TD121" s="70"/>
      <c r="TE121" s="70"/>
      <c r="TF121" s="70"/>
      <c r="TG121" s="70"/>
      <c r="TH121" s="70"/>
      <c r="TI121" s="70"/>
      <c r="TJ121" s="70"/>
      <c r="TK121" s="70"/>
      <c r="TL121" s="70"/>
      <c r="TM121" s="70"/>
      <c r="TN121" s="70"/>
      <c r="TO121" s="70"/>
      <c r="TP121" s="70"/>
      <c r="TQ121" s="70"/>
      <c r="TR121" s="70"/>
      <c r="TS121" s="70"/>
      <c r="TT121" s="70"/>
      <c r="TU121" s="70"/>
      <c r="TV121" s="70"/>
      <c r="TW121" s="70"/>
      <c r="TX121" s="70"/>
      <c r="TY121" s="70"/>
      <c r="TZ121" s="70"/>
      <c r="UA121" s="70"/>
      <c r="UB121" s="70"/>
      <c r="UC121" s="70"/>
      <c r="UD121" s="70"/>
      <c r="UE121" s="70"/>
      <c r="UF121" s="70"/>
      <c r="UG121" s="70"/>
      <c r="UH121" s="70"/>
      <c r="UI121" s="70"/>
      <c r="UJ121" s="70"/>
      <c r="UK121" s="70"/>
      <c r="UL121" s="70"/>
      <c r="UM121" s="70"/>
      <c r="UN121" s="70"/>
      <c r="UO121" s="70"/>
      <c r="UP121" s="70"/>
      <c r="UQ121" s="70"/>
      <c r="UR121" s="70"/>
      <c r="US121" s="70"/>
      <c r="UT121" s="70"/>
      <c r="UU121" s="70"/>
      <c r="UV121" s="70"/>
      <c r="UW121" s="70"/>
      <c r="UX121" s="70"/>
      <c r="UY121" s="70"/>
      <c r="UZ121" s="70"/>
      <c r="VA121" s="70"/>
      <c r="VB121" s="70"/>
      <c r="VC121" s="70"/>
      <c r="VD121" s="70"/>
      <c r="VE121" s="70"/>
      <c r="VF121" s="70"/>
      <c r="VG121" s="70"/>
      <c r="VH121" s="70"/>
      <c r="VI121" s="70"/>
      <c r="VJ121" s="70"/>
      <c r="VK121" s="70"/>
      <c r="VL121" s="70"/>
      <c r="VM121" s="70"/>
      <c r="VN121" s="70"/>
      <c r="VO121" s="70"/>
      <c r="VP121" s="70"/>
      <c r="VQ121" s="70"/>
      <c r="VR121" s="70"/>
      <c r="VS121" s="70"/>
      <c r="VT121" s="70"/>
      <c r="VU121" s="70"/>
      <c r="VV121" s="70"/>
      <c r="VW121" s="70"/>
      <c r="VX121" s="70"/>
      <c r="VY121" s="70"/>
      <c r="VZ121" s="70"/>
      <c r="WA121" s="70"/>
      <c r="WB121" s="70"/>
      <c r="WC121" s="70"/>
      <c r="WD121" s="70"/>
      <c r="WE121" s="70"/>
      <c r="WF121" s="70"/>
      <c r="WG121" s="70"/>
      <c r="WH121" s="70"/>
      <c r="WI121" s="70"/>
      <c r="WJ121" s="70"/>
      <c r="WK121" s="70"/>
      <c r="WL121" s="70"/>
      <c r="WM121" s="70"/>
      <c r="WN121" s="70"/>
      <c r="WO121" s="70"/>
      <c r="WP121" s="70"/>
      <c r="WQ121" s="70"/>
      <c r="WR121" s="70"/>
      <c r="WS121" s="70"/>
      <c r="WT121" s="70"/>
      <c r="WU121" s="70"/>
      <c r="WV121" s="70"/>
      <c r="WW121" s="70"/>
      <c r="WX121" s="70"/>
      <c r="WY121" s="70"/>
      <c r="WZ121" s="70"/>
      <c r="XA121" s="70"/>
      <c r="XB121" s="70"/>
      <c r="XC121" s="70"/>
      <c r="XD121" s="70"/>
      <c r="XE121" s="70"/>
      <c r="XF121" s="70"/>
      <c r="XG121" s="70"/>
      <c r="XH121" s="70"/>
      <c r="XI121" s="70"/>
      <c r="XJ121" s="70"/>
      <c r="XK121" s="70"/>
      <c r="XL121" s="70"/>
      <c r="XM121" s="70"/>
      <c r="XN121" s="70"/>
      <c r="XO121" s="70"/>
      <c r="XP121" s="70"/>
      <c r="XQ121" s="70"/>
      <c r="XR121" s="70"/>
      <c r="XS121" s="70"/>
      <c r="XT121" s="70"/>
      <c r="XU121" s="70"/>
      <c r="XV121" s="70"/>
      <c r="XW121" s="70"/>
      <c r="XX121" s="70"/>
      <c r="XY121" s="70"/>
      <c r="XZ121" s="70"/>
      <c r="YA121" s="70"/>
      <c r="YB121" s="70"/>
      <c r="YC121" s="70"/>
      <c r="YD121" s="70"/>
      <c r="YE121" s="70"/>
      <c r="YF121" s="70"/>
      <c r="YG121" s="70"/>
      <c r="YH121" s="70"/>
      <c r="YI121" s="70"/>
      <c r="YJ121" s="70"/>
      <c r="YK121" s="70"/>
      <c r="YL121" s="70"/>
      <c r="YM121" s="70"/>
      <c r="YN121" s="70"/>
      <c r="YO121" s="70"/>
      <c r="YP121" s="70"/>
      <c r="YQ121" s="70"/>
      <c r="YR121" s="70"/>
      <c r="YS121" s="70"/>
      <c r="YT121" s="70"/>
      <c r="YU121" s="70"/>
      <c r="YV121" s="70"/>
      <c r="YW121" s="70"/>
      <c r="YX121" s="70"/>
      <c r="YY121" s="70"/>
      <c r="YZ121" s="70"/>
      <c r="ZA121" s="70"/>
      <c r="ZB121" s="70"/>
      <c r="ZC121" s="70"/>
      <c r="ZD121" s="70"/>
      <c r="ZE121" s="70"/>
      <c r="ZF121" s="70"/>
      <c r="ZG121" s="70"/>
      <c r="ZH121" s="70"/>
      <c r="ZI121" s="70"/>
      <c r="ZJ121" s="70"/>
      <c r="ZK121" s="70"/>
      <c r="ZL121" s="70"/>
      <c r="ZM121" s="70"/>
      <c r="ZN121" s="70"/>
      <c r="ZO121" s="70"/>
      <c r="ZP121" s="70"/>
      <c r="ZQ121" s="70"/>
      <c r="ZR121" s="70"/>
      <c r="ZS121" s="70"/>
      <c r="ZT121" s="70"/>
      <c r="ZU121" s="70"/>
      <c r="ZV121" s="70"/>
      <c r="ZW121" s="70"/>
      <c r="ZX121" s="70"/>
      <c r="ZY121" s="70"/>
      <c r="ZZ121" s="70"/>
      <c r="AAA121" s="70"/>
      <c r="AAB121" s="70"/>
      <c r="AAC121" s="70"/>
      <c r="AAD121" s="70"/>
      <c r="AAE121" s="70"/>
      <c r="AAF121" s="70"/>
      <c r="AAG121" s="70"/>
      <c r="AAH121" s="70"/>
      <c r="AAI121" s="70"/>
      <c r="AAJ121" s="70"/>
      <c r="AAK121" s="70"/>
      <c r="AAL121" s="70"/>
      <c r="AAM121" s="70"/>
      <c r="AAN121" s="70"/>
      <c r="AAO121" s="70"/>
      <c r="AAP121" s="70"/>
      <c r="AAQ121" s="70"/>
      <c r="AAR121" s="70"/>
      <c r="AAS121" s="70"/>
      <c r="AAT121" s="70"/>
      <c r="AAU121" s="70"/>
      <c r="AAV121" s="70"/>
      <c r="AAW121" s="70"/>
      <c r="AAX121" s="70"/>
      <c r="AAY121" s="70"/>
      <c r="AAZ121" s="70"/>
      <c r="ABA121" s="70"/>
      <c r="ABB121" s="70"/>
      <c r="ABC121" s="70"/>
      <c r="ABD121" s="70"/>
      <c r="ABE121" s="70"/>
      <c r="ABF121" s="70"/>
      <c r="ABG121" s="70"/>
      <c r="ABH121" s="70"/>
      <c r="ABI121" s="70"/>
      <c r="ABJ121" s="70"/>
      <c r="ABK121" s="70"/>
      <c r="ABL121" s="70"/>
      <c r="ABM121" s="70"/>
      <c r="ABN121" s="70"/>
      <c r="ABO121" s="70"/>
      <c r="ABP121" s="70"/>
      <c r="ABQ121" s="70"/>
      <c r="ABR121" s="70"/>
      <c r="ABS121" s="70"/>
      <c r="ABT121" s="70"/>
      <c r="ABU121" s="70"/>
      <c r="ABV121" s="70"/>
      <c r="ABW121" s="70"/>
      <c r="ABX121" s="70"/>
      <c r="ABY121" s="70"/>
      <c r="ABZ121" s="70"/>
      <c r="ACA121" s="70"/>
      <c r="ACB121" s="70"/>
      <c r="ACC121" s="70"/>
      <c r="ACD121" s="70"/>
      <c r="ACE121" s="70"/>
      <c r="ACF121" s="70"/>
      <c r="ACG121" s="70"/>
      <c r="ACH121" s="70"/>
      <c r="ACI121" s="70"/>
      <c r="ACJ121" s="70"/>
      <c r="ACK121" s="70"/>
      <c r="ACL121" s="70"/>
      <c r="ACM121" s="70"/>
      <c r="ACN121" s="70"/>
      <c r="ACO121" s="70"/>
      <c r="ACP121" s="70"/>
      <c r="ACQ121" s="70"/>
      <c r="ACR121" s="70"/>
      <c r="ACS121" s="70"/>
      <c r="ACT121" s="70"/>
      <c r="ACU121" s="70"/>
      <c r="ACV121" s="70"/>
      <c r="ACW121" s="70"/>
      <c r="ACX121" s="70"/>
      <c r="ACY121" s="70"/>
      <c r="ACZ121" s="70"/>
      <c r="ADA121" s="70"/>
      <c r="ADB121" s="70"/>
      <c r="ADC121" s="70"/>
      <c r="ADD121" s="70"/>
      <c r="ADE121" s="70"/>
      <c r="ADF121" s="70"/>
      <c r="ADG121" s="70"/>
      <c r="ADH121" s="70"/>
      <c r="ADI121" s="70"/>
      <c r="ADJ121" s="70"/>
      <c r="ADK121" s="70"/>
      <c r="ADL121" s="70"/>
      <c r="ADM121" s="70"/>
      <c r="ADN121" s="70"/>
      <c r="ADO121" s="70"/>
      <c r="ADP121" s="70"/>
      <c r="ADQ121" s="70"/>
      <c r="ADR121" s="70"/>
      <c r="ADS121" s="70"/>
      <c r="ADT121" s="70"/>
      <c r="ADU121" s="70"/>
      <c r="ADV121" s="70"/>
      <c r="ADW121" s="70"/>
      <c r="ADX121" s="70"/>
      <c r="ADY121" s="70"/>
      <c r="ADZ121" s="70"/>
      <c r="AEA121" s="70"/>
      <c r="AEB121" s="70"/>
      <c r="AEC121" s="70"/>
      <c r="AED121" s="70"/>
      <c r="AEE121" s="70"/>
      <c r="AEF121" s="70"/>
      <c r="AEG121" s="70"/>
      <c r="AEH121" s="70"/>
      <c r="AEI121" s="70"/>
      <c r="AEJ121" s="70"/>
      <c r="AEK121" s="70"/>
      <c r="AEL121" s="70"/>
      <c r="AEM121" s="70"/>
      <c r="AEN121" s="70"/>
      <c r="AEO121" s="70"/>
      <c r="AEP121" s="70"/>
      <c r="AEQ121" s="70"/>
      <c r="AER121" s="70"/>
      <c r="AES121" s="70"/>
      <c r="AET121" s="70"/>
      <c r="AEU121" s="70"/>
      <c r="AEV121" s="70"/>
      <c r="AEW121" s="70"/>
      <c r="AEX121" s="70"/>
      <c r="AEY121" s="70"/>
      <c r="AEZ121" s="70"/>
      <c r="AFA121" s="70"/>
      <c r="AFB121" s="70"/>
      <c r="AFC121" s="70"/>
      <c r="AFD121" s="70"/>
      <c r="AFE121" s="70"/>
      <c r="AFF121" s="70"/>
      <c r="AFG121" s="70"/>
      <c r="AFH121" s="70"/>
      <c r="AFI121" s="70"/>
      <c r="AFJ121" s="70"/>
      <c r="AFK121" s="70"/>
      <c r="AFL121" s="70"/>
      <c r="AFM121" s="70"/>
      <c r="AFN121" s="70"/>
      <c r="AFO121" s="70"/>
      <c r="AFP121" s="70"/>
      <c r="AFQ121" s="70"/>
      <c r="AFR121" s="70"/>
      <c r="AFS121" s="70"/>
      <c r="AFT121" s="70"/>
      <c r="AFU121" s="70"/>
      <c r="AFV121" s="70"/>
      <c r="AFW121" s="70"/>
      <c r="AFX121" s="70"/>
      <c r="AFY121" s="70"/>
      <c r="AFZ121" s="70"/>
      <c r="AGA121" s="70"/>
      <c r="AGB121" s="70"/>
      <c r="AGC121" s="70"/>
      <c r="AGD121" s="70"/>
      <c r="AGE121" s="70"/>
      <c r="AGF121" s="70"/>
      <c r="AGG121" s="70"/>
      <c r="AGH121" s="70"/>
      <c r="AGI121" s="70"/>
      <c r="AGJ121" s="70"/>
      <c r="AGK121" s="70"/>
      <c r="AGL121" s="70"/>
      <c r="AGM121" s="70"/>
      <c r="AGN121" s="70"/>
      <c r="AGO121" s="70"/>
      <c r="AGP121" s="70"/>
      <c r="AGQ121" s="70"/>
      <c r="AGR121" s="70"/>
      <c r="AGS121" s="70"/>
      <c r="AGT121" s="70"/>
      <c r="AGU121" s="70"/>
      <c r="AGV121" s="70"/>
      <c r="AGW121" s="70"/>
      <c r="AGX121" s="70"/>
      <c r="AGY121" s="70"/>
      <c r="AGZ121" s="70"/>
      <c r="AHA121" s="70"/>
      <c r="AHB121" s="70"/>
      <c r="AHC121" s="70"/>
      <c r="AHD121" s="70"/>
      <c r="AHE121" s="70"/>
      <c r="AHF121" s="70"/>
      <c r="AHG121" s="70"/>
      <c r="AHH121" s="70"/>
      <c r="AHI121" s="70"/>
      <c r="AHJ121" s="70"/>
      <c r="AHK121" s="70"/>
      <c r="AHL121" s="70"/>
      <c r="AHM121" s="70"/>
      <c r="AHN121" s="70"/>
      <c r="AHO121" s="70"/>
      <c r="AHP121" s="70"/>
      <c r="AHQ121" s="70"/>
      <c r="AHR121" s="70"/>
      <c r="AHS121" s="70"/>
      <c r="AHT121" s="70"/>
      <c r="AHU121" s="70"/>
      <c r="AHV121" s="70"/>
      <c r="AHW121" s="70"/>
      <c r="AHX121" s="70"/>
      <c r="AHY121" s="70"/>
      <c r="AHZ121" s="70"/>
      <c r="AIA121" s="70"/>
      <c r="AIB121" s="70"/>
      <c r="AIC121" s="70"/>
      <c r="AID121" s="70"/>
      <c r="AIE121" s="70"/>
      <c r="AIF121" s="70"/>
      <c r="AIG121" s="70"/>
      <c r="AIH121" s="70"/>
      <c r="AII121" s="70"/>
      <c r="AIJ121" s="70"/>
      <c r="AIK121" s="70"/>
      <c r="AIL121" s="70"/>
      <c r="AIM121" s="70"/>
      <c r="AIN121" s="70"/>
      <c r="AIO121" s="70"/>
      <c r="AIP121" s="70"/>
      <c r="AIQ121" s="70"/>
      <c r="AIR121" s="70"/>
      <c r="AIS121" s="70"/>
      <c r="AIT121" s="70"/>
      <c r="AIU121" s="70"/>
      <c r="AIV121" s="70"/>
      <c r="AIW121" s="70"/>
      <c r="AIX121" s="70"/>
      <c r="AIY121" s="70"/>
      <c r="AIZ121" s="70"/>
      <c r="AJA121" s="70"/>
      <c r="AJB121" s="70"/>
      <c r="AJC121" s="70"/>
      <c r="AJD121" s="70"/>
      <c r="AJE121" s="70"/>
      <c r="AJF121" s="70"/>
      <c r="AJG121" s="70"/>
      <c r="AJH121" s="70"/>
      <c r="AJI121" s="70"/>
      <c r="AJJ121" s="70"/>
      <c r="AJK121" s="70"/>
      <c r="AJL121" s="70"/>
      <c r="AJM121" s="70"/>
      <c r="AJN121" s="70"/>
      <c r="AJO121" s="70"/>
      <c r="AJP121" s="70"/>
      <c r="AJQ121" s="70"/>
      <c r="AJR121" s="70"/>
      <c r="AJS121" s="70"/>
      <c r="AJT121" s="70"/>
      <c r="AJU121" s="70"/>
      <c r="AJV121" s="70"/>
      <c r="AJW121" s="70"/>
      <c r="AJX121" s="70"/>
      <c r="AJY121" s="70"/>
      <c r="AJZ121" s="70"/>
      <c r="AKA121" s="70"/>
      <c r="AKB121" s="70"/>
      <c r="AKC121" s="70"/>
      <c r="AKD121" s="70"/>
      <c r="AKE121" s="70"/>
      <c r="AKF121" s="70"/>
      <c r="AKG121" s="70"/>
      <c r="AKH121" s="70"/>
      <c r="AKI121" s="70"/>
      <c r="AKJ121" s="70"/>
      <c r="AKK121" s="70"/>
      <c r="AKL121" s="70"/>
      <c r="AKM121" s="70"/>
      <c r="AKN121" s="70"/>
      <c r="AKO121" s="70"/>
      <c r="AKP121" s="70"/>
      <c r="AKQ121" s="70"/>
      <c r="AKR121" s="70"/>
      <c r="AKS121" s="70"/>
      <c r="AKT121" s="70"/>
      <c r="AKU121" s="70"/>
      <c r="AKV121" s="70"/>
      <c r="AKW121" s="70"/>
      <c r="AKX121" s="70"/>
      <c r="AKY121" s="70"/>
      <c r="AKZ121" s="70"/>
      <c r="ALA121" s="70"/>
      <c r="ALB121" s="70"/>
      <c r="ALC121" s="70"/>
      <c r="ALD121" s="70"/>
      <c r="ALE121" s="70"/>
      <c r="ALF121" s="70"/>
      <c r="ALG121" s="70"/>
      <c r="ALH121" s="70"/>
      <c r="ALI121" s="70"/>
      <c r="ALJ121" s="70"/>
      <c r="ALK121" s="70"/>
      <c r="ALL121" s="70"/>
      <c r="ALM121" s="70"/>
      <c r="ALN121" s="70"/>
      <c r="ALO121" s="70"/>
      <c r="ALP121" s="70"/>
      <c r="ALQ121" s="70"/>
      <c r="ALR121" s="70"/>
      <c r="ALS121" s="70"/>
      <c r="ALT121" s="70"/>
      <c r="ALU121" s="70"/>
      <c r="ALV121" s="70"/>
      <c r="ALW121" s="70"/>
      <c r="ALX121" s="70"/>
      <c r="ALY121" s="70"/>
      <c r="ALZ121" s="70"/>
      <c r="AMA121" s="70"/>
      <c r="AMB121" s="70"/>
      <c r="AMC121" s="70"/>
      <c r="AMD121" s="70"/>
      <c r="AME121" s="70"/>
      <c r="AMF121" s="70"/>
      <c r="AMG121" s="70"/>
      <c r="AMH121" s="70"/>
      <c r="AMI121" s="70"/>
      <c r="AMJ121" s="70"/>
    </row>
    <row r="122" spans="1:1024" s="71" customFormat="1" ht="25.5" x14ac:dyDescent="0.25">
      <c r="A122" s="68">
        <v>114</v>
      </c>
      <c r="B122" s="104"/>
      <c r="C122" s="68"/>
      <c r="D122" s="68"/>
      <c r="E122" s="68"/>
      <c r="F122" s="68"/>
      <c r="G122" s="68"/>
      <c r="H122" s="68"/>
      <c r="I122" s="68"/>
      <c r="J122" s="68"/>
      <c r="K122" s="68"/>
      <c r="L122" s="69" t="s">
        <v>30</v>
      </c>
      <c r="M122" s="68"/>
      <c r="N122" s="68"/>
      <c r="O122" s="68"/>
      <c r="P122" s="80" t="s">
        <v>156</v>
      </c>
      <c r="Q122" s="66">
        <v>126.15599999999999</v>
      </c>
      <c r="R122" s="67" t="s">
        <v>132</v>
      </c>
      <c r="S122" s="72">
        <v>555</v>
      </c>
      <c r="T122" s="66">
        <f t="shared" ref="T122:T123" si="4">Q122*S122</f>
        <v>70016.58</v>
      </c>
      <c r="U122" s="102"/>
      <c r="V122" s="102"/>
      <c r="W122" s="70"/>
      <c r="X122" s="70"/>
      <c r="Y122" s="70"/>
      <c r="Z122" s="70"/>
      <c r="AA122" s="70"/>
      <c r="AB122" s="70"/>
      <c r="AC122" s="70"/>
      <c r="AD122" s="70"/>
      <c r="AE122" s="70"/>
      <c r="AF122" s="70"/>
      <c r="AG122" s="70"/>
      <c r="AH122" s="70"/>
      <c r="AI122" s="70"/>
      <c r="AJ122" s="70"/>
      <c r="AK122" s="70"/>
      <c r="AL122" s="70"/>
      <c r="AM122" s="70"/>
      <c r="AN122" s="70"/>
      <c r="AO122" s="70"/>
      <c r="AP122" s="70"/>
      <c r="AQ122" s="70"/>
      <c r="AR122" s="70"/>
      <c r="AS122" s="70"/>
      <c r="AT122" s="70"/>
      <c r="AU122" s="70"/>
      <c r="AV122" s="70"/>
      <c r="AW122" s="70"/>
      <c r="AX122" s="70"/>
      <c r="AY122" s="70"/>
      <c r="AZ122" s="70"/>
      <c r="BA122" s="70"/>
      <c r="BB122" s="70"/>
      <c r="BC122" s="70"/>
      <c r="BD122" s="70"/>
      <c r="BE122" s="70"/>
      <c r="BF122" s="70"/>
      <c r="BG122" s="70"/>
      <c r="BH122" s="70"/>
      <c r="BI122" s="70"/>
      <c r="BJ122" s="70"/>
      <c r="BK122" s="70"/>
      <c r="BL122" s="70"/>
      <c r="BM122" s="70"/>
      <c r="BN122" s="70"/>
      <c r="BO122" s="70"/>
      <c r="BP122" s="70"/>
      <c r="BQ122" s="70"/>
      <c r="BR122" s="70"/>
      <c r="BS122" s="70"/>
      <c r="BT122" s="70"/>
      <c r="BU122" s="70"/>
      <c r="BV122" s="70"/>
      <c r="BW122" s="70"/>
      <c r="BX122" s="70"/>
      <c r="BY122" s="70"/>
      <c r="BZ122" s="70"/>
      <c r="CA122" s="70"/>
      <c r="CB122" s="70"/>
      <c r="CC122" s="70"/>
      <c r="CD122" s="70"/>
      <c r="CE122" s="70"/>
      <c r="CF122" s="70"/>
      <c r="CG122" s="70"/>
      <c r="CH122" s="70"/>
      <c r="CI122" s="70"/>
      <c r="CJ122" s="70"/>
      <c r="CK122" s="70"/>
      <c r="CL122" s="70"/>
      <c r="CM122" s="70"/>
      <c r="CN122" s="70"/>
      <c r="CO122" s="70"/>
      <c r="CP122" s="70"/>
      <c r="CQ122" s="70"/>
      <c r="CR122" s="70"/>
      <c r="CS122" s="70"/>
      <c r="CT122" s="70"/>
      <c r="CU122" s="70"/>
      <c r="CV122" s="70"/>
      <c r="CW122" s="70"/>
      <c r="CX122" s="70"/>
      <c r="CY122" s="70"/>
      <c r="CZ122" s="70"/>
      <c r="DA122" s="70"/>
      <c r="DB122" s="70"/>
      <c r="DC122" s="70"/>
      <c r="DD122" s="70"/>
      <c r="DE122" s="70"/>
      <c r="DF122" s="70"/>
      <c r="DG122" s="70"/>
      <c r="DH122" s="70"/>
      <c r="DI122" s="70"/>
      <c r="DJ122" s="70"/>
      <c r="DK122" s="70"/>
      <c r="DL122" s="70"/>
      <c r="DM122" s="70"/>
      <c r="DN122" s="70"/>
      <c r="DO122" s="70"/>
      <c r="DP122" s="70"/>
      <c r="DQ122" s="70"/>
      <c r="DR122" s="70"/>
      <c r="DS122" s="70"/>
      <c r="DT122" s="70"/>
      <c r="DU122" s="70"/>
      <c r="DV122" s="70"/>
      <c r="DW122" s="70"/>
      <c r="DX122" s="70"/>
      <c r="DY122" s="70"/>
      <c r="DZ122" s="70"/>
      <c r="EA122" s="70"/>
      <c r="EB122" s="70"/>
      <c r="EC122" s="70"/>
      <c r="ED122" s="70"/>
      <c r="EE122" s="70"/>
      <c r="EF122" s="70"/>
      <c r="EG122" s="70"/>
      <c r="EH122" s="70"/>
      <c r="EI122" s="70"/>
      <c r="EJ122" s="70"/>
      <c r="EK122" s="70"/>
      <c r="EL122" s="70"/>
      <c r="EM122" s="70"/>
      <c r="EN122" s="70"/>
      <c r="EO122" s="70"/>
      <c r="EP122" s="70"/>
      <c r="EQ122" s="70"/>
      <c r="ER122" s="70"/>
      <c r="ES122" s="70"/>
      <c r="ET122" s="70"/>
      <c r="EU122" s="70"/>
      <c r="EV122" s="70"/>
      <c r="EW122" s="70"/>
      <c r="EX122" s="70"/>
      <c r="EY122" s="70"/>
      <c r="EZ122" s="70"/>
      <c r="FA122" s="70"/>
      <c r="FB122" s="70"/>
      <c r="FC122" s="70"/>
      <c r="FD122" s="70"/>
      <c r="FE122" s="70"/>
      <c r="FF122" s="70"/>
      <c r="FG122" s="70"/>
      <c r="FH122" s="70"/>
      <c r="FI122" s="70"/>
      <c r="FJ122" s="70"/>
      <c r="FK122" s="70"/>
      <c r="FL122" s="70"/>
      <c r="FM122" s="70"/>
      <c r="FN122" s="70"/>
      <c r="FO122" s="70"/>
      <c r="FP122" s="70"/>
      <c r="FQ122" s="70"/>
      <c r="FR122" s="70"/>
      <c r="FS122" s="70"/>
      <c r="FT122" s="70"/>
      <c r="FU122" s="70"/>
      <c r="FV122" s="70"/>
      <c r="FW122" s="70"/>
      <c r="FX122" s="70"/>
      <c r="FY122" s="70"/>
      <c r="FZ122" s="70"/>
      <c r="GA122" s="70"/>
      <c r="GB122" s="70"/>
      <c r="GC122" s="70"/>
      <c r="GD122" s="70"/>
      <c r="GE122" s="70"/>
      <c r="GF122" s="70"/>
      <c r="GG122" s="70"/>
      <c r="GH122" s="70"/>
      <c r="GI122" s="70"/>
      <c r="GJ122" s="70"/>
      <c r="GK122" s="70"/>
      <c r="GL122" s="70"/>
      <c r="GM122" s="70"/>
      <c r="GN122" s="70"/>
      <c r="GO122" s="70"/>
      <c r="GP122" s="70"/>
      <c r="GQ122" s="70"/>
      <c r="GR122" s="70"/>
      <c r="GS122" s="70"/>
      <c r="GT122" s="70"/>
      <c r="GU122" s="70"/>
      <c r="GV122" s="70"/>
      <c r="GW122" s="70"/>
      <c r="GX122" s="70"/>
      <c r="GY122" s="70"/>
      <c r="GZ122" s="70"/>
      <c r="HA122" s="70"/>
      <c r="HB122" s="70"/>
      <c r="HC122" s="70"/>
      <c r="HD122" s="70"/>
      <c r="HE122" s="70"/>
      <c r="HF122" s="70"/>
      <c r="HG122" s="70"/>
      <c r="HH122" s="70"/>
      <c r="HI122" s="70"/>
      <c r="HJ122" s="70"/>
      <c r="HK122" s="70"/>
      <c r="HL122" s="70"/>
      <c r="HM122" s="70"/>
      <c r="HN122" s="70"/>
      <c r="HO122" s="70"/>
      <c r="HP122" s="70"/>
      <c r="HQ122" s="70"/>
      <c r="HR122" s="70"/>
      <c r="HS122" s="70"/>
      <c r="HT122" s="70"/>
      <c r="HU122" s="70"/>
      <c r="HV122" s="70"/>
      <c r="HW122" s="70"/>
      <c r="HX122" s="70"/>
      <c r="HY122" s="70"/>
      <c r="HZ122" s="70"/>
      <c r="IA122" s="70"/>
      <c r="IB122" s="70"/>
      <c r="IC122" s="70"/>
      <c r="ID122" s="70"/>
      <c r="IE122" s="70"/>
      <c r="IF122" s="70"/>
      <c r="IG122" s="70"/>
      <c r="IH122" s="70"/>
      <c r="II122" s="70"/>
      <c r="IJ122" s="70"/>
      <c r="IK122" s="70"/>
      <c r="IL122" s="70"/>
      <c r="IM122" s="70"/>
      <c r="IN122" s="70"/>
      <c r="IO122" s="70"/>
      <c r="IP122" s="70"/>
      <c r="IQ122" s="70"/>
      <c r="IR122" s="70"/>
      <c r="IS122" s="70"/>
      <c r="IT122" s="70"/>
      <c r="IU122" s="70"/>
      <c r="IV122" s="70"/>
      <c r="IW122" s="70"/>
      <c r="IX122" s="70"/>
      <c r="IY122" s="70"/>
      <c r="IZ122" s="70"/>
      <c r="JA122" s="70"/>
      <c r="JB122" s="70"/>
      <c r="JC122" s="70"/>
      <c r="JD122" s="70"/>
      <c r="JE122" s="70"/>
      <c r="JF122" s="70"/>
      <c r="JG122" s="70"/>
      <c r="JH122" s="70"/>
      <c r="JI122" s="70"/>
      <c r="JJ122" s="70"/>
      <c r="JK122" s="70"/>
      <c r="JL122" s="70"/>
      <c r="JM122" s="70"/>
      <c r="JN122" s="70"/>
      <c r="JO122" s="70"/>
      <c r="JP122" s="70"/>
      <c r="JQ122" s="70"/>
      <c r="JR122" s="70"/>
      <c r="JS122" s="70"/>
      <c r="JT122" s="70"/>
      <c r="JU122" s="70"/>
      <c r="JV122" s="70"/>
      <c r="JW122" s="70"/>
      <c r="JX122" s="70"/>
      <c r="JY122" s="70"/>
      <c r="JZ122" s="70"/>
      <c r="KA122" s="70"/>
      <c r="KB122" s="70"/>
      <c r="KC122" s="70"/>
      <c r="KD122" s="70"/>
      <c r="KE122" s="70"/>
      <c r="KF122" s="70"/>
      <c r="KG122" s="70"/>
      <c r="KH122" s="70"/>
      <c r="KI122" s="70"/>
      <c r="KJ122" s="70"/>
      <c r="KK122" s="70"/>
      <c r="KL122" s="70"/>
      <c r="KM122" s="70"/>
      <c r="KN122" s="70"/>
      <c r="KO122" s="70"/>
      <c r="KP122" s="70"/>
      <c r="KQ122" s="70"/>
      <c r="KR122" s="70"/>
      <c r="KS122" s="70"/>
      <c r="KT122" s="70"/>
      <c r="KU122" s="70"/>
      <c r="KV122" s="70"/>
      <c r="KW122" s="70"/>
      <c r="KX122" s="70"/>
      <c r="KY122" s="70"/>
      <c r="KZ122" s="70"/>
      <c r="LA122" s="70"/>
      <c r="LB122" s="70"/>
      <c r="LC122" s="70"/>
      <c r="LD122" s="70"/>
      <c r="LE122" s="70"/>
      <c r="LF122" s="70"/>
      <c r="LG122" s="70"/>
      <c r="LH122" s="70"/>
      <c r="LI122" s="70"/>
      <c r="LJ122" s="70"/>
      <c r="LK122" s="70"/>
      <c r="LL122" s="70"/>
      <c r="LM122" s="70"/>
      <c r="LN122" s="70"/>
      <c r="LO122" s="70"/>
      <c r="LP122" s="70"/>
      <c r="LQ122" s="70"/>
      <c r="LR122" s="70"/>
      <c r="LS122" s="70"/>
      <c r="LT122" s="70"/>
      <c r="LU122" s="70"/>
      <c r="LV122" s="70"/>
      <c r="LW122" s="70"/>
      <c r="LX122" s="70"/>
      <c r="LY122" s="70"/>
      <c r="LZ122" s="70"/>
      <c r="MA122" s="70"/>
      <c r="MB122" s="70"/>
      <c r="MC122" s="70"/>
      <c r="MD122" s="70"/>
      <c r="ME122" s="70"/>
      <c r="MF122" s="70"/>
      <c r="MG122" s="70"/>
      <c r="MH122" s="70"/>
      <c r="MI122" s="70"/>
      <c r="MJ122" s="70"/>
      <c r="MK122" s="70"/>
      <c r="ML122" s="70"/>
      <c r="MM122" s="70"/>
      <c r="MN122" s="70"/>
      <c r="MO122" s="70"/>
      <c r="MP122" s="70"/>
      <c r="MQ122" s="70"/>
      <c r="MR122" s="70"/>
      <c r="MS122" s="70"/>
      <c r="MT122" s="70"/>
      <c r="MU122" s="70"/>
      <c r="MV122" s="70"/>
      <c r="MW122" s="70"/>
      <c r="MX122" s="70"/>
      <c r="MY122" s="70"/>
      <c r="MZ122" s="70"/>
      <c r="NA122" s="70"/>
      <c r="NB122" s="70"/>
      <c r="NC122" s="70"/>
      <c r="ND122" s="70"/>
      <c r="NE122" s="70"/>
      <c r="NF122" s="70"/>
      <c r="NG122" s="70"/>
      <c r="NH122" s="70"/>
      <c r="NI122" s="70"/>
      <c r="NJ122" s="70"/>
      <c r="NK122" s="70"/>
      <c r="NL122" s="70"/>
      <c r="NM122" s="70"/>
      <c r="NN122" s="70"/>
      <c r="NO122" s="70"/>
      <c r="NP122" s="70"/>
      <c r="NQ122" s="70"/>
      <c r="NR122" s="70"/>
      <c r="NS122" s="70"/>
      <c r="NT122" s="70"/>
      <c r="NU122" s="70"/>
      <c r="NV122" s="70"/>
      <c r="NW122" s="70"/>
      <c r="NX122" s="70"/>
      <c r="NY122" s="70"/>
      <c r="NZ122" s="70"/>
      <c r="OA122" s="70"/>
      <c r="OB122" s="70"/>
      <c r="OC122" s="70"/>
      <c r="OD122" s="70"/>
      <c r="OE122" s="70"/>
      <c r="OF122" s="70"/>
      <c r="OG122" s="70"/>
      <c r="OH122" s="70"/>
      <c r="OI122" s="70"/>
      <c r="OJ122" s="70"/>
      <c r="OK122" s="70"/>
      <c r="OL122" s="70"/>
      <c r="OM122" s="70"/>
      <c r="ON122" s="70"/>
      <c r="OO122" s="70"/>
      <c r="OP122" s="70"/>
      <c r="OQ122" s="70"/>
      <c r="OR122" s="70"/>
      <c r="OS122" s="70"/>
      <c r="OT122" s="70"/>
      <c r="OU122" s="70"/>
      <c r="OV122" s="70"/>
      <c r="OW122" s="70"/>
      <c r="OX122" s="70"/>
      <c r="OY122" s="70"/>
      <c r="OZ122" s="70"/>
      <c r="PA122" s="70"/>
      <c r="PB122" s="70"/>
      <c r="PC122" s="70"/>
      <c r="PD122" s="70"/>
      <c r="PE122" s="70"/>
      <c r="PF122" s="70"/>
      <c r="PG122" s="70"/>
      <c r="PH122" s="70"/>
      <c r="PI122" s="70"/>
      <c r="PJ122" s="70"/>
      <c r="PK122" s="70"/>
      <c r="PL122" s="70"/>
      <c r="PM122" s="70"/>
      <c r="PN122" s="70"/>
      <c r="PO122" s="70"/>
      <c r="PP122" s="70"/>
      <c r="PQ122" s="70"/>
      <c r="PR122" s="70"/>
      <c r="PS122" s="70"/>
      <c r="PT122" s="70"/>
      <c r="PU122" s="70"/>
      <c r="PV122" s="70"/>
      <c r="PW122" s="70"/>
      <c r="PX122" s="70"/>
      <c r="PY122" s="70"/>
      <c r="PZ122" s="70"/>
      <c r="QA122" s="70"/>
      <c r="QB122" s="70"/>
      <c r="QC122" s="70"/>
      <c r="QD122" s="70"/>
      <c r="QE122" s="70"/>
      <c r="QF122" s="70"/>
      <c r="QG122" s="70"/>
      <c r="QH122" s="70"/>
      <c r="QI122" s="70"/>
      <c r="QJ122" s="70"/>
      <c r="QK122" s="70"/>
      <c r="QL122" s="70"/>
      <c r="QM122" s="70"/>
      <c r="QN122" s="70"/>
      <c r="QO122" s="70"/>
      <c r="QP122" s="70"/>
      <c r="QQ122" s="70"/>
      <c r="QR122" s="70"/>
      <c r="QS122" s="70"/>
      <c r="QT122" s="70"/>
      <c r="QU122" s="70"/>
      <c r="QV122" s="70"/>
      <c r="QW122" s="70"/>
      <c r="QX122" s="70"/>
      <c r="QY122" s="70"/>
      <c r="QZ122" s="70"/>
      <c r="RA122" s="70"/>
      <c r="RB122" s="70"/>
      <c r="RC122" s="70"/>
      <c r="RD122" s="70"/>
      <c r="RE122" s="70"/>
      <c r="RF122" s="70"/>
      <c r="RG122" s="70"/>
      <c r="RH122" s="70"/>
      <c r="RI122" s="70"/>
      <c r="RJ122" s="70"/>
      <c r="RK122" s="70"/>
      <c r="RL122" s="70"/>
      <c r="RM122" s="70"/>
      <c r="RN122" s="70"/>
      <c r="RO122" s="70"/>
      <c r="RP122" s="70"/>
      <c r="RQ122" s="70"/>
      <c r="RR122" s="70"/>
      <c r="RS122" s="70"/>
      <c r="RT122" s="70"/>
      <c r="RU122" s="70"/>
      <c r="RV122" s="70"/>
      <c r="RW122" s="70"/>
      <c r="RX122" s="70"/>
      <c r="RY122" s="70"/>
      <c r="RZ122" s="70"/>
      <c r="SA122" s="70"/>
      <c r="SB122" s="70"/>
      <c r="SC122" s="70"/>
      <c r="SD122" s="70"/>
      <c r="SE122" s="70"/>
      <c r="SF122" s="70"/>
      <c r="SG122" s="70"/>
      <c r="SH122" s="70"/>
      <c r="SI122" s="70"/>
      <c r="SJ122" s="70"/>
      <c r="SK122" s="70"/>
      <c r="SL122" s="70"/>
      <c r="SM122" s="70"/>
      <c r="SN122" s="70"/>
      <c r="SO122" s="70"/>
      <c r="SP122" s="70"/>
      <c r="SQ122" s="70"/>
      <c r="SR122" s="70"/>
      <c r="SS122" s="70"/>
      <c r="ST122" s="70"/>
      <c r="SU122" s="70"/>
      <c r="SV122" s="70"/>
      <c r="SW122" s="70"/>
      <c r="SX122" s="70"/>
      <c r="SY122" s="70"/>
      <c r="SZ122" s="70"/>
      <c r="TA122" s="70"/>
      <c r="TB122" s="70"/>
      <c r="TC122" s="70"/>
      <c r="TD122" s="70"/>
      <c r="TE122" s="70"/>
      <c r="TF122" s="70"/>
      <c r="TG122" s="70"/>
      <c r="TH122" s="70"/>
      <c r="TI122" s="70"/>
      <c r="TJ122" s="70"/>
      <c r="TK122" s="70"/>
      <c r="TL122" s="70"/>
      <c r="TM122" s="70"/>
      <c r="TN122" s="70"/>
      <c r="TO122" s="70"/>
      <c r="TP122" s="70"/>
      <c r="TQ122" s="70"/>
      <c r="TR122" s="70"/>
      <c r="TS122" s="70"/>
      <c r="TT122" s="70"/>
      <c r="TU122" s="70"/>
      <c r="TV122" s="70"/>
      <c r="TW122" s="70"/>
      <c r="TX122" s="70"/>
      <c r="TY122" s="70"/>
      <c r="TZ122" s="70"/>
      <c r="UA122" s="70"/>
      <c r="UB122" s="70"/>
      <c r="UC122" s="70"/>
      <c r="UD122" s="70"/>
      <c r="UE122" s="70"/>
      <c r="UF122" s="70"/>
      <c r="UG122" s="70"/>
      <c r="UH122" s="70"/>
      <c r="UI122" s="70"/>
      <c r="UJ122" s="70"/>
      <c r="UK122" s="70"/>
      <c r="UL122" s="70"/>
      <c r="UM122" s="70"/>
      <c r="UN122" s="70"/>
      <c r="UO122" s="70"/>
      <c r="UP122" s="70"/>
      <c r="UQ122" s="70"/>
      <c r="UR122" s="70"/>
      <c r="US122" s="70"/>
      <c r="UT122" s="70"/>
      <c r="UU122" s="70"/>
      <c r="UV122" s="70"/>
      <c r="UW122" s="70"/>
      <c r="UX122" s="70"/>
      <c r="UY122" s="70"/>
      <c r="UZ122" s="70"/>
      <c r="VA122" s="70"/>
      <c r="VB122" s="70"/>
      <c r="VC122" s="70"/>
      <c r="VD122" s="70"/>
      <c r="VE122" s="70"/>
      <c r="VF122" s="70"/>
      <c r="VG122" s="70"/>
      <c r="VH122" s="70"/>
      <c r="VI122" s="70"/>
      <c r="VJ122" s="70"/>
      <c r="VK122" s="70"/>
      <c r="VL122" s="70"/>
      <c r="VM122" s="70"/>
      <c r="VN122" s="70"/>
      <c r="VO122" s="70"/>
      <c r="VP122" s="70"/>
      <c r="VQ122" s="70"/>
      <c r="VR122" s="70"/>
      <c r="VS122" s="70"/>
      <c r="VT122" s="70"/>
      <c r="VU122" s="70"/>
      <c r="VV122" s="70"/>
      <c r="VW122" s="70"/>
      <c r="VX122" s="70"/>
      <c r="VY122" s="70"/>
      <c r="VZ122" s="70"/>
      <c r="WA122" s="70"/>
      <c r="WB122" s="70"/>
      <c r="WC122" s="70"/>
      <c r="WD122" s="70"/>
      <c r="WE122" s="70"/>
      <c r="WF122" s="70"/>
      <c r="WG122" s="70"/>
      <c r="WH122" s="70"/>
      <c r="WI122" s="70"/>
      <c r="WJ122" s="70"/>
      <c r="WK122" s="70"/>
      <c r="WL122" s="70"/>
      <c r="WM122" s="70"/>
      <c r="WN122" s="70"/>
      <c r="WO122" s="70"/>
      <c r="WP122" s="70"/>
      <c r="WQ122" s="70"/>
      <c r="WR122" s="70"/>
      <c r="WS122" s="70"/>
      <c r="WT122" s="70"/>
      <c r="WU122" s="70"/>
      <c r="WV122" s="70"/>
      <c r="WW122" s="70"/>
      <c r="WX122" s="70"/>
      <c r="WY122" s="70"/>
      <c r="WZ122" s="70"/>
      <c r="XA122" s="70"/>
      <c r="XB122" s="70"/>
      <c r="XC122" s="70"/>
      <c r="XD122" s="70"/>
      <c r="XE122" s="70"/>
      <c r="XF122" s="70"/>
      <c r="XG122" s="70"/>
      <c r="XH122" s="70"/>
      <c r="XI122" s="70"/>
      <c r="XJ122" s="70"/>
      <c r="XK122" s="70"/>
      <c r="XL122" s="70"/>
      <c r="XM122" s="70"/>
      <c r="XN122" s="70"/>
      <c r="XO122" s="70"/>
      <c r="XP122" s="70"/>
      <c r="XQ122" s="70"/>
      <c r="XR122" s="70"/>
      <c r="XS122" s="70"/>
      <c r="XT122" s="70"/>
      <c r="XU122" s="70"/>
      <c r="XV122" s="70"/>
      <c r="XW122" s="70"/>
      <c r="XX122" s="70"/>
      <c r="XY122" s="70"/>
      <c r="XZ122" s="70"/>
      <c r="YA122" s="70"/>
      <c r="YB122" s="70"/>
      <c r="YC122" s="70"/>
      <c r="YD122" s="70"/>
      <c r="YE122" s="70"/>
      <c r="YF122" s="70"/>
      <c r="YG122" s="70"/>
      <c r="YH122" s="70"/>
      <c r="YI122" s="70"/>
      <c r="YJ122" s="70"/>
      <c r="YK122" s="70"/>
      <c r="YL122" s="70"/>
      <c r="YM122" s="70"/>
      <c r="YN122" s="70"/>
      <c r="YO122" s="70"/>
      <c r="YP122" s="70"/>
      <c r="YQ122" s="70"/>
      <c r="YR122" s="70"/>
      <c r="YS122" s="70"/>
      <c r="YT122" s="70"/>
      <c r="YU122" s="70"/>
      <c r="YV122" s="70"/>
      <c r="YW122" s="70"/>
      <c r="YX122" s="70"/>
      <c r="YY122" s="70"/>
      <c r="YZ122" s="70"/>
      <c r="ZA122" s="70"/>
      <c r="ZB122" s="70"/>
      <c r="ZC122" s="70"/>
      <c r="ZD122" s="70"/>
      <c r="ZE122" s="70"/>
      <c r="ZF122" s="70"/>
      <c r="ZG122" s="70"/>
      <c r="ZH122" s="70"/>
      <c r="ZI122" s="70"/>
      <c r="ZJ122" s="70"/>
      <c r="ZK122" s="70"/>
      <c r="ZL122" s="70"/>
      <c r="ZM122" s="70"/>
      <c r="ZN122" s="70"/>
      <c r="ZO122" s="70"/>
      <c r="ZP122" s="70"/>
      <c r="ZQ122" s="70"/>
      <c r="ZR122" s="70"/>
      <c r="ZS122" s="70"/>
      <c r="ZT122" s="70"/>
      <c r="ZU122" s="70"/>
      <c r="ZV122" s="70"/>
      <c r="ZW122" s="70"/>
      <c r="ZX122" s="70"/>
      <c r="ZY122" s="70"/>
      <c r="ZZ122" s="70"/>
      <c r="AAA122" s="70"/>
      <c r="AAB122" s="70"/>
      <c r="AAC122" s="70"/>
      <c r="AAD122" s="70"/>
      <c r="AAE122" s="70"/>
      <c r="AAF122" s="70"/>
      <c r="AAG122" s="70"/>
      <c r="AAH122" s="70"/>
      <c r="AAI122" s="70"/>
      <c r="AAJ122" s="70"/>
      <c r="AAK122" s="70"/>
      <c r="AAL122" s="70"/>
      <c r="AAM122" s="70"/>
      <c r="AAN122" s="70"/>
      <c r="AAO122" s="70"/>
      <c r="AAP122" s="70"/>
      <c r="AAQ122" s="70"/>
      <c r="AAR122" s="70"/>
      <c r="AAS122" s="70"/>
      <c r="AAT122" s="70"/>
      <c r="AAU122" s="70"/>
      <c r="AAV122" s="70"/>
      <c r="AAW122" s="70"/>
      <c r="AAX122" s="70"/>
      <c r="AAY122" s="70"/>
      <c r="AAZ122" s="70"/>
      <c r="ABA122" s="70"/>
      <c r="ABB122" s="70"/>
      <c r="ABC122" s="70"/>
      <c r="ABD122" s="70"/>
      <c r="ABE122" s="70"/>
      <c r="ABF122" s="70"/>
      <c r="ABG122" s="70"/>
      <c r="ABH122" s="70"/>
      <c r="ABI122" s="70"/>
      <c r="ABJ122" s="70"/>
      <c r="ABK122" s="70"/>
      <c r="ABL122" s="70"/>
      <c r="ABM122" s="70"/>
      <c r="ABN122" s="70"/>
      <c r="ABO122" s="70"/>
      <c r="ABP122" s="70"/>
      <c r="ABQ122" s="70"/>
      <c r="ABR122" s="70"/>
      <c r="ABS122" s="70"/>
      <c r="ABT122" s="70"/>
      <c r="ABU122" s="70"/>
      <c r="ABV122" s="70"/>
      <c r="ABW122" s="70"/>
      <c r="ABX122" s="70"/>
      <c r="ABY122" s="70"/>
      <c r="ABZ122" s="70"/>
      <c r="ACA122" s="70"/>
      <c r="ACB122" s="70"/>
      <c r="ACC122" s="70"/>
      <c r="ACD122" s="70"/>
      <c r="ACE122" s="70"/>
      <c r="ACF122" s="70"/>
      <c r="ACG122" s="70"/>
      <c r="ACH122" s="70"/>
      <c r="ACI122" s="70"/>
      <c r="ACJ122" s="70"/>
      <c r="ACK122" s="70"/>
      <c r="ACL122" s="70"/>
      <c r="ACM122" s="70"/>
      <c r="ACN122" s="70"/>
      <c r="ACO122" s="70"/>
      <c r="ACP122" s="70"/>
      <c r="ACQ122" s="70"/>
      <c r="ACR122" s="70"/>
      <c r="ACS122" s="70"/>
      <c r="ACT122" s="70"/>
      <c r="ACU122" s="70"/>
      <c r="ACV122" s="70"/>
      <c r="ACW122" s="70"/>
      <c r="ACX122" s="70"/>
      <c r="ACY122" s="70"/>
      <c r="ACZ122" s="70"/>
      <c r="ADA122" s="70"/>
      <c r="ADB122" s="70"/>
      <c r="ADC122" s="70"/>
      <c r="ADD122" s="70"/>
      <c r="ADE122" s="70"/>
      <c r="ADF122" s="70"/>
      <c r="ADG122" s="70"/>
      <c r="ADH122" s="70"/>
      <c r="ADI122" s="70"/>
      <c r="ADJ122" s="70"/>
      <c r="ADK122" s="70"/>
      <c r="ADL122" s="70"/>
      <c r="ADM122" s="70"/>
      <c r="ADN122" s="70"/>
      <c r="ADO122" s="70"/>
      <c r="ADP122" s="70"/>
      <c r="ADQ122" s="70"/>
      <c r="ADR122" s="70"/>
      <c r="ADS122" s="70"/>
      <c r="ADT122" s="70"/>
      <c r="ADU122" s="70"/>
      <c r="ADV122" s="70"/>
      <c r="ADW122" s="70"/>
      <c r="ADX122" s="70"/>
      <c r="ADY122" s="70"/>
      <c r="ADZ122" s="70"/>
      <c r="AEA122" s="70"/>
      <c r="AEB122" s="70"/>
      <c r="AEC122" s="70"/>
      <c r="AED122" s="70"/>
      <c r="AEE122" s="70"/>
      <c r="AEF122" s="70"/>
      <c r="AEG122" s="70"/>
      <c r="AEH122" s="70"/>
      <c r="AEI122" s="70"/>
      <c r="AEJ122" s="70"/>
      <c r="AEK122" s="70"/>
      <c r="AEL122" s="70"/>
      <c r="AEM122" s="70"/>
      <c r="AEN122" s="70"/>
      <c r="AEO122" s="70"/>
      <c r="AEP122" s="70"/>
      <c r="AEQ122" s="70"/>
      <c r="AER122" s="70"/>
      <c r="AES122" s="70"/>
      <c r="AET122" s="70"/>
      <c r="AEU122" s="70"/>
      <c r="AEV122" s="70"/>
      <c r="AEW122" s="70"/>
      <c r="AEX122" s="70"/>
      <c r="AEY122" s="70"/>
      <c r="AEZ122" s="70"/>
      <c r="AFA122" s="70"/>
      <c r="AFB122" s="70"/>
      <c r="AFC122" s="70"/>
      <c r="AFD122" s="70"/>
      <c r="AFE122" s="70"/>
      <c r="AFF122" s="70"/>
      <c r="AFG122" s="70"/>
      <c r="AFH122" s="70"/>
      <c r="AFI122" s="70"/>
      <c r="AFJ122" s="70"/>
      <c r="AFK122" s="70"/>
      <c r="AFL122" s="70"/>
      <c r="AFM122" s="70"/>
      <c r="AFN122" s="70"/>
      <c r="AFO122" s="70"/>
      <c r="AFP122" s="70"/>
      <c r="AFQ122" s="70"/>
      <c r="AFR122" s="70"/>
      <c r="AFS122" s="70"/>
      <c r="AFT122" s="70"/>
      <c r="AFU122" s="70"/>
      <c r="AFV122" s="70"/>
      <c r="AFW122" s="70"/>
      <c r="AFX122" s="70"/>
      <c r="AFY122" s="70"/>
      <c r="AFZ122" s="70"/>
      <c r="AGA122" s="70"/>
      <c r="AGB122" s="70"/>
      <c r="AGC122" s="70"/>
      <c r="AGD122" s="70"/>
      <c r="AGE122" s="70"/>
      <c r="AGF122" s="70"/>
      <c r="AGG122" s="70"/>
      <c r="AGH122" s="70"/>
      <c r="AGI122" s="70"/>
      <c r="AGJ122" s="70"/>
      <c r="AGK122" s="70"/>
      <c r="AGL122" s="70"/>
      <c r="AGM122" s="70"/>
      <c r="AGN122" s="70"/>
      <c r="AGO122" s="70"/>
      <c r="AGP122" s="70"/>
      <c r="AGQ122" s="70"/>
      <c r="AGR122" s="70"/>
      <c r="AGS122" s="70"/>
      <c r="AGT122" s="70"/>
      <c r="AGU122" s="70"/>
      <c r="AGV122" s="70"/>
      <c r="AGW122" s="70"/>
      <c r="AGX122" s="70"/>
      <c r="AGY122" s="70"/>
      <c r="AGZ122" s="70"/>
      <c r="AHA122" s="70"/>
      <c r="AHB122" s="70"/>
      <c r="AHC122" s="70"/>
      <c r="AHD122" s="70"/>
      <c r="AHE122" s="70"/>
      <c r="AHF122" s="70"/>
      <c r="AHG122" s="70"/>
      <c r="AHH122" s="70"/>
      <c r="AHI122" s="70"/>
      <c r="AHJ122" s="70"/>
      <c r="AHK122" s="70"/>
      <c r="AHL122" s="70"/>
      <c r="AHM122" s="70"/>
      <c r="AHN122" s="70"/>
      <c r="AHO122" s="70"/>
      <c r="AHP122" s="70"/>
      <c r="AHQ122" s="70"/>
      <c r="AHR122" s="70"/>
      <c r="AHS122" s="70"/>
      <c r="AHT122" s="70"/>
      <c r="AHU122" s="70"/>
      <c r="AHV122" s="70"/>
      <c r="AHW122" s="70"/>
      <c r="AHX122" s="70"/>
      <c r="AHY122" s="70"/>
      <c r="AHZ122" s="70"/>
      <c r="AIA122" s="70"/>
      <c r="AIB122" s="70"/>
      <c r="AIC122" s="70"/>
      <c r="AID122" s="70"/>
      <c r="AIE122" s="70"/>
      <c r="AIF122" s="70"/>
      <c r="AIG122" s="70"/>
      <c r="AIH122" s="70"/>
      <c r="AII122" s="70"/>
      <c r="AIJ122" s="70"/>
      <c r="AIK122" s="70"/>
      <c r="AIL122" s="70"/>
      <c r="AIM122" s="70"/>
      <c r="AIN122" s="70"/>
      <c r="AIO122" s="70"/>
      <c r="AIP122" s="70"/>
      <c r="AIQ122" s="70"/>
      <c r="AIR122" s="70"/>
      <c r="AIS122" s="70"/>
      <c r="AIT122" s="70"/>
      <c r="AIU122" s="70"/>
      <c r="AIV122" s="70"/>
      <c r="AIW122" s="70"/>
      <c r="AIX122" s="70"/>
      <c r="AIY122" s="70"/>
      <c r="AIZ122" s="70"/>
      <c r="AJA122" s="70"/>
      <c r="AJB122" s="70"/>
      <c r="AJC122" s="70"/>
      <c r="AJD122" s="70"/>
      <c r="AJE122" s="70"/>
      <c r="AJF122" s="70"/>
      <c r="AJG122" s="70"/>
      <c r="AJH122" s="70"/>
      <c r="AJI122" s="70"/>
      <c r="AJJ122" s="70"/>
      <c r="AJK122" s="70"/>
      <c r="AJL122" s="70"/>
      <c r="AJM122" s="70"/>
      <c r="AJN122" s="70"/>
      <c r="AJO122" s="70"/>
      <c r="AJP122" s="70"/>
      <c r="AJQ122" s="70"/>
      <c r="AJR122" s="70"/>
      <c r="AJS122" s="70"/>
      <c r="AJT122" s="70"/>
      <c r="AJU122" s="70"/>
      <c r="AJV122" s="70"/>
      <c r="AJW122" s="70"/>
      <c r="AJX122" s="70"/>
      <c r="AJY122" s="70"/>
      <c r="AJZ122" s="70"/>
      <c r="AKA122" s="70"/>
      <c r="AKB122" s="70"/>
      <c r="AKC122" s="70"/>
      <c r="AKD122" s="70"/>
      <c r="AKE122" s="70"/>
      <c r="AKF122" s="70"/>
      <c r="AKG122" s="70"/>
      <c r="AKH122" s="70"/>
      <c r="AKI122" s="70"/>
      <c r="AKJ122" s="70"/>
      <c r="AKK122" s="70"/>
      <c r="AKL122" s="70"/>
      <c r="AKM122" s="70"/>
      <c r="AKN122" s="70"/>
      <c r="AKO122" s="70"/>
      <c r="AKP122" s="70"/>
      <c r="AKQ122" s="70"/>
      <c r="AKR122" s="70"/>
      <c r="AKS122" s="70"/>
      <c r="AKT122" s="70"/>
      <c r="AKU122" s="70"/>
      <c r="AKV122" s="70"/>
      <c r="AKW122" s="70"/>
      <c r="AKX122" s="70"/>
      <c r="AKY122" s="70"/>
      <c r="AKZ122" s="70"/>
      <c r="ALA122" s="70"/>
      <c r="ALB122" s="70"/>
      <c r="ALC122" s="70"/>
      <c r="ALD122" s="70"/>
      <c r="ALE122" s="70"/>
      <c r="ALF122" s="70"/>
      <c r="ALG122" s="70"/>
      <c r="ALH122" s="70"/>
      <c r="ALI122" s="70"/>
      <c r="ALJ122" s="70"/>
      <c r="ALK122" s="70"/>
      <c r="ALL122" s="70"/>
      <c r="ALM122" s="70"/>
      <c r="ALN122" s="70"/>
      <c r="ALO122" s="70"/>
      <c r="ALP122" s="70"/>
      <c r="ALQ122" s="70"/>
      <c r="ALR122" s="70"/>
      <c r="ALS122" s="70"/>
      <c r="ALT122" s="70"/>
      <c r="ALU122" s="70"/>
      <c r="ALV122" s="70"/>
      <c r="ALW122" s="70"/>
      <c r="ALX122" s="70"/>
      <c r="ALY122" s="70"/>
      <c r="ALZ122" s="70"/>
      <c r="AMA122" s="70"/>
      <c r="AMB122" s="70"/>
      <c r="AMC122" s="70"/>
      <c r="AMD122" s="70"/>
      <c r="AME122" s="70"/>
      <c r="AMF122" s="70"/>
      <c r="AMG122" s="70"/>
      <c r="AMH122" s="70"/>
      <c r="AMI122" s="70"/>
      <c r="AMJ122" s="70"/>
    </row>
    <row r="123" spans="1:1024" s="71" customFormat="1" ht="25.5" x14ac:dyDescent="0.25">
      <c r="A123" s="68">
        <v>115</v>
      </c>
      <c r="B123" s="127"/>
      <c r="C123" s="68"/>
      <c r="D123" s="68"/>
      <c r="E123" s="68"/>
      <c r="F123" s="68"/>
      <c r="G123" s="68"/>
      <c r="H123" s="68"/>
      <c r="I123" s="68"/>
      <c r="J123" s="68"/>
      <c r="K123" s="68"/>
      <c r="L123" s="69" t="s">
        <v>30</v>
      </c>
      <c r="M123" s="68"/>
      <c r="N123" s="68"/>
      <c r="O123" s="68"/>
      <c r="P123" s="80" t="s">
        <v>157</v>
      </c>
      <c r="Q123" s="66">
        <v>826.22399999999993</v>
      </c>
      <c r="R123" s="67" t="s">
        <v>132</v>
      </c>
      <c r="S123" s="72">
        <v>90</v>
      </c>
      <c r="T123" s="66">
        <f t="shared" si="4"/>
        <v>74360.159999999989</v>
      </c>
      <c r="U123" s="102"/>
      <c r="V123" s="102"/>
      <c r="W123" s="70"/>
      <c r="X123" s="70"/>
      <c r="Y123" s="70"/>
      <c r="Z123" s="70"/>
      <c r="AA123" s="70"/>
      <c r="AB123" s="70"/>
      <c r="AC123" s="70"/>
      <c r="AD123" s="70"/>
      <c r="AE123" s="70"/>
      <c r="AF123" s="70"/>
      <c r="AG123" s="70"/>
      <c r="AH123" s="70"/>
      <c r="AI123" s="70"/>
      <c r="AJ123" s="70"/>
      <c r="AK123" s="70"/>
      <c r="AL123" s="70"/>
      <c r="AM123" s="70"/>
      <c r="AN123" s="70"/>
      <c r="AO123" s="70"/>
      <c r="AP123" s="70"/>
      <c r="AQ123" s="70"/>
      <c r="AR123" s="70"/>
      <c r="AS123" s="70"/>
      <c r="AT123" s="70"/>
      <c r="AU123" s="70"/>
      <c r="AV123" s="70"/>
      <c r="AW123" s="70"/>
      <c r="AX123" s="70"/>
      <c r="AY123" s="70"/>
      <c r="AZ123" s="70"/>
      <c r="BA123" s="70"/>
      <c r="BB123" s="70"/>
      <c r="BC123" s="70"/>
      <c r="BD123" s="70"/>
      <c r="BE123" s="70"/>
      <c r="BF123" s="70"/>
      <c r="BG123" s="70"/>
      <c r="BH123" s="70"/>
      <c r="BI123" s="70"/>
      <c r="BJ123" s="70"/>
      <c r="BK123" s="70"/>
      <c r="BL123" s="70"/>
      <c r="BM123" s="70"/>
      <c r="BN123" s="70"/>
      <c r="BO123" s="70"/>
      <c r="BP123" s="70"/>
      <c r="BQ123" s="70"/>
      <c r="BR123" s="70"/>
      <c r="BS123" s="70"/>
      <c r="BT123" s="70"/>
      <c r="BU123" s="70"/>
      <c r="BV123" s="70"/>
      <c r="BW123" s="70"/>
      <c r="BX123" s="70"/>
      <c r="BY123" s="70"/>
      <c r="BZ123" s="70"/>
      <c r="CA123" s="70"/>
      <c r="CB123" s="70"/>
      <c r="CC123" s="70"/>
      <c r="CD123" s="70"/>
      <c r="CE123" s="70"/>
      <c r="CF123" s="70"/>
      <c r="CG123" s="70"/>
      <c r="CH123" s="70"/>
      <c r="CI123" s="70"/>
      <c r="CJ123" s="70"/>
      <c r="CK123" s="70"/>
      <c r="CL123" s="70"/>
      <c r="CM123" s="70"/>
      <c r="CN123" s="70"/>
      <c r="CO123" s="70"/>
      <c r="CP123" s="70"/>
      <c r="CQ123" s="70"/>
      <c r="CR123" s="70"/>
      <c r="CS123" s="70"/>
      <c r="CT123" s="70"/>
      <c r="CU123" s="70"/>
      <c r="CV123" s="70"/>
      <c r="CW123" s="70"/>
      <c r="CX123" s="70"/>
      <c r="CY123" s="70"/>
      <c r="CZ123" s="70"/>
      <c r="DA123" s="70"/>
      <c r="DB123" s="70"/>
      <c r="DC123" s="70"/>
      <c r="DD123" s="70"/>
      <c r="DE123" s="70"/>
      <c r="DF123" s="70"/>
      <c r="DG123" s="70"/>
      <c r="DH123" s="70"/>
      <c r="DI123" s="70"/>
      <c r="DJ123" s="70"/>
      <c r="DK123" s="70"/>
      <c r="DL123" s="70"/>
      <c r="DM123" s="70"/>
      <c r="DN123" s="70"/>
      <c r="DO123" s="70"/>
      <c r="DP123" s="70"/>
      <c r="DQ123" s="70"/>
      <c r="DR123" s="70"/>
      <c r="DS123" s="70"/>
      <c r="DT123" s="70"/>
      <c r="DU123" s="70"/>
      <c r="DV123" s="70"/>
      <c r="DW123" s="70"/>
      <c r="DX123" s="70"/>
      <c r="DY123" s="70"/>
      <c r="DZ123" s="70"/>
      <c r="EA123" s="70"/>
      <c r="EB123" s="70"/>
      <c r="EC123" s="70"/>
      <c r="ED123" s="70"/>
      <c r="EE123" s="70"/>
      <c r="EF123" s="70"/>
      <c r="EG123" s="70"/>
      <c r="EH123" s="70"/>
      <c r="EI123" s="70"/>
      <c r="EJ123" s="70"/>
      <c r="EK123" s="70"/>
      <c r="EL123" s="70"/>
      <c r="EM123" s="70"/>
      <c r="EN123" s="70"/>
      <c r="EO123" s="70"/>
      <c r="EP123" s="70"/>
      <c r="EQ123" s="70"/>
      <c r="ER123" s="70"/>
      <c r="ES123" s="70"/>
      <c r="ET123" s="70"/>
      <c r="EU123" s="70"/>
      <c r="EV123" s="70"/>
      <c r="EW123" s="70"/>
      <c r="EX123" s="70"/>
      <c r="EY123" s="70"/>
      <c r="EZ123" s="70"/>
      <c r="FA123" s="70"/>
      <c r="FB123" s="70"/>
      <c r="FC123" s="70"/>
      <c r="FD123" s="70"/>
      <c r="FE123" s="70"/>
      <c r="FF123" s="70"/>
      <c r="FG123" s="70"/>
      <c r="FH123" s="70"/>
      <c r="FI123" s="70"/>
      <c r="FJ123" s="70"/>
      <c r="FK123" s="70"/>
      <c r="FL123" s="70"/>
      <c r="FM123" s="70"/>
      <c r="FN123" s="70"/>
      <c r="FO123" s="70"/>
      <c r="FP123" s="70"/>
      <c r="FQ123" s="70"/>
      <c r="FR123" s="70"/>
      <c r="FS123" s="70"/>
      <c r="FT123" s="70"/>
      <c r="FU123" s="70"/>
      <c r="FV123" s="70"/>
      <c r="FW123" s="70"/>
      <c r="FX123" s="70"/>
      <c r="FY123" s="70"/>
      <c r="FZ123" s="70"/>
      <c r="GA123" s="70"/>
      <c r="GB123" s="70"/>
      <c r="GC123" s="70"/>
      <c r="GD123" s="70"/>
      <c r="GE123" s="70"/>
      <c r="GF123" s="70"/>
      <c r="GG123" s="70"/>
      <c r="GH123" s="70"/>
      <c r="GI123" s="70"/>
      <c r="GJ123" s="70"/>
      <c r="GK123" s="70"/>
      <c r="GL123" s="70"/>
      <c r="GM123" s="70"/>
      <c r="GN123" s="70"/>
      <c r="GO123" s="70"/>
      <c r="GP123" s="70"/>
      <c r="GQ123" s="70"/>
      <c r="GR123" s="70"/>
      <c r="GS123" s="70"/>
      <c r="GT123" s="70"/>
      <c r="GU123" s="70"/>
      <c r="GV123" s="70"/>
      <c r="GW123" s="70"/>
      <c r="GX123" s="70"/>
      <c r="GY123" s="70"/>
      <c r="GZ123" s="70"/>
      <c r="HA123" s="70"/>
      <c r="HB123" s="70"/>
      <c r="HC123" s="70"/>
      <c r="HD123" s="70"/>
      <c r="HE123" s="70"/>
      <c r="HF123" s="70"/>
      <c r="HG123" s="70"/>
      <c r="HH123" s="70"/>
      <c r="HI123" s="70"/>
      <c r="HJ123" s="70"/>
      <c r="HK123" s="70"/>
      <c r="HL123" s="70"/>
      <c r="HM123" s="70"/>
      <c r="HN123" s="70"/>
      <c r="HO123" s="70"/>
      <c r="HP123" s="70"/>
      <c r="HQ123" s="70"/>
      <c r="HR123" s="70"/>
      <c r="HS123" s="70"/>
      <c r="HT123" s="70"/>
      <c r="HU123" s="70"/>
      <c r="HV123" s="70"/>
      <c r="HW123" s="70"/>
      <c r="HX123" s="70"/>
      <c r="HY123" s="70"/>
      <c r="HZ123" s="70"/>
      <c r="IA123" s="70"/>
      <c r="IB123" s="70"/>
      <c r="IC123" s="70"/>
      <c r="ID123" s="70"/>
      <c r="IE123" s="70"/>
      <c r="IF123" s="70"/>
      <c r="IG123" s="70"/>
      <c r="IH123" s="70"/>
      <c r="II123" s="70"/>
      <c r="IJ123" s="70"/>
      <c r="IK123" s="70"/>
      <c r="IL123" s="70"/>
      <c r="IM123" s="70"/>
      <c r="IN123" s="70"/>
      <c r="IO123" s="70"/>
      <c r="IP123" s="70"/>
      <c r="IQ123" s="70"/>
      <c r="IR123" s="70"/>
      <c r="IS123" s="70"/>
      <c r="IT123" s="70"/>
      <c r="IU123" s="70"/>
      <c r="IV123" s="70"/>
      <c r="IW123" s="70"/>
      <c r="IX123" s="70"/>
      <c r="IY123" s="70"/>
      <c r="IZ123" s="70"/>
      <c r="JA123" s="70"/>
      <c r="JB123" s="70"/>
      <c r="JC123" s="70"/>
      <c r="JD123" s="70"/>
      <c r="JE123" s="70"/>
      <c r="JF123" s="70"/>
      <c r="JG123" s="70"/>
      <c r="JH123" s="70"/>
      <c r="JI123" s="70"/>
      <c r="JJ123" s="70"/>
      <c r="JK123" s="70"/>
      <c r="JL123" s="70"/>
      <c r="JM123" s="70"/>
      <c r="JN123" s="70"/>
      <c r="JO123" s="70"/>
      <c r="JP123" s="70"/>
      <c r="JQ123" s="70"/>
      <c r="JR123" s="70"/>
      <c r="JS123" s="70"/>
      <c r="JT123" s="70"/>
      <c r="JU123" s="70"/>
      <c r="JV123" s="70"/>
      <c r="JW123" s="70"/>
      <c r="JX123" s="70"/>
      <c r="JY123" s="70"/>
      <c r="JZ123" s="70"/>
      <c r="KA123" s="70"/>
      <c r="KB123" s="70"/>
      <c r="KC123" s="70"/>
      <c r="KD123" s="70"/>
      <c r="KE123" s="70"/>
      <c r="KF123" s="70"/>
      <c r="KG123" s="70"/>
      <c r="KH123" s="70"/>
      <c r="KI123" s="70"/>
      <c r="KJ123" s="70"/>
      <c r="KK123" s="70"/>
      <c r="KL123" s="70"/>
      <c r="KM123" s="70"/>
      <c r="KN123" s="70"/>
      <c r="KO123" s="70"/>
      <c r="KP123" s="70"/>
      <c r="KQ123" s="70"/>
      <c r="KR123" s="70"/>
      <c r="KS123" s="70"/>
      <c r="KT123" s="70"/>
      <c r="KU123" s="70"/>
      <c r="KV123" s="70"/>
      <c r="KW123" s="70"/>
      <c r="KX123" s="70"/>
      <c r="KY123" s="70"/>
      <c r="KZ123" s="70"/>
      <c r="LA123" s="70"/>
      <c r="LB123" s="70"/>
      <c r="LC123" s="70"/>
      <c r="LD123" s="70"/>
      <c r="LE123" s="70"/>
      <c r="LF123" s="70"/>
      <c r="LG123" s="70"/>
      <c r="LH123" s="70"/>
      <c r="LI123" s="70"/>
      <c r="LJ123" s="70"/>
      <c r="LK123" s="70"/>
      <c r="LL123" s="70"/>
      <c r="LM123" s="70"/>
      <c r="LN123" s="70"/>
      <c r="LO123" s="70"/>
      <c r="LP123" s="70"/>
      <c r="LQ123" s="70"/>
      <c r="LR123" s="70"/>
      <c r="LS123" s="70"/>
      <c r="LT123" s="70"/>
      <c r="LU123" s="70"/>
      <c r="LV123" s="70"/>
      <c r="LW123" s="70"/>
      <c r="LX123" s="70"/>
      <c r="LY123" s="70"/>
      <c r="LZ123" s="70"/>
      <c r="MA123" s="70"/>
      <c r="MB123" s="70"/>
      <c r="MC123" s="70"/>
      <c r="MD123" s="70"/>
      <c r="ME123" s="70"/>
      <c r="MF123" s="70"/>
      <c r="MG123" s="70"/>
      <c r="MH123" s="70"/>
      <c r="MI123" s="70"/>
      <c r="MJ123" s="70"/>
      <c r="MK123" s="70"/>
      <c r="ML123" s="70"/>
      <c r="MM123" s="70"/>
      <c r="MN123" s="70"/>
      <c r="MO123" s="70"/>
      <c r="MP123" s="70"/>
      <c r="MQ123" s="70"/>
      <c r="MR123" s="70"/>
      <c r="MS123" s="70"/>
      <c r="MT123" s="70"/>
      <c r="MU123" s="70"/>
      <c r="MV123" s="70"/>
      <c r="MW123" s="70"/>
      <c r="MX123" s="70"/>
      <c r="MY123" s="70"/>
      <c r="MZ123" s="70"/>
      <c r="NA123" s="70"/>
      <c r="NB123" s="70"/>
      <c r="NC123" s="70"/>
      <c r="ND123" s="70"/>
      <c r="NE123" s="70"/>
      <c r="NF123" s="70"/>
      <c r="NG123" s="70"/>
      <c r="NH123" s="70"/>
      <c r="NI123" s="70"/>
      <c r="NJ123" s="70"/>
      <c r="NK123" s="70"/>
      <c r="NL123" s="70"/>
      <c r="NM123" s="70"/>
      <c r="NN123" s="70"/>
      <c r="NO123" s="70"/>
      <c r="NP123" s="70"/>
      <c r="NQ123" s="70"/>
      <c r="NR123" s="70"/>
      <c r="NS123" s="70"/>
      <c r="NT123" s="70"/>
      <c r="NU123" s="70"/>
      <c r="NV123" s="70"/>
      <c r="NW123" s="70"/>
      <c r="NX123" s="70"/>
      <c r="NY123" s="70"/>
      <c r="NZ123" s="70"/>
      <c r="OA123" s="70"/>
      <c r="OB123" s="70"/>
      <c r="OC123" s="70"/>
      <c r="OD123" s="70"/>
      <c r="OE123" s="70"/>
      <c r="OF123" s="70"/>
      <c r="OG123" s="70"/>
      <c r="OH123" s="70"/>
      <c r="OI123" s="70"/>
      <c r="OJ123" s="70"/>
      <c r="OK123" s="70"/>
      <c r="OL123" s="70"/>
      <c r="OM123" s="70"/>
      <c r="ON123" s="70"/>
      <c r="OO123" s="70"/>
      <c r="OP123" s="70"/>
      <c r="OQ123" s="70"/>
      <c r="OR123" s="70"/>
      <c r="OS123" s="70"/>
      <c r="OT123" s="70"/>
      <c r="OU123" s="70"/>
      <c r="OV123" s="70"/>
      <c r="OW123" s="70"/>
      <c r="OX123" s="70"/>
      <c r="OY123" s="70"/>
      <c r="OZ123" s="70"/>
      <c r="PA123" s="70"/>
      <c r="PB123" s="70"/>
      <c r="PC123" s="70"/>
      <c r="PD123" s="70"/>
      <c r="PE123" s="70"/>
      <c r="PF123" s="70"/>
      <c r="PG123" s="70"/>
      <c r="PH123" s="70"/>
      <c r="PI123" s="70"/>
      <c r="PJ123" s="70"/>
      <c r="PK123" s="70"/>
      <c r="PL123" s="70"/>
      <c r="PM123" s="70"/>
      <c r="PN123" s="70"/>
      <c r="PO123" s="70"/>
      <c r="PP123" s="70"/>
      <c r="PQ123" s="70"/>
      <c r="PR123" s="70"/>
      <c r="PS123" s="70"/>
      <c r="PT123" s="70"/>
      <c r="PU123" s="70"/>
      <c r="PV123" s="70"/>
      <c r="PW123" s="70"/>
      <c r="PX123" s="70"/>
      <c r="PY123" s="70"/>
      <c r="PZ123" s="70"/>
      <c r="QA123" s="70"/>
      <c r="QB123" s="70"/>
      <c r="QC123" s="70"/>
      <c r="QD123" s="70"/>
      <c r="QE123" s="70"/>
      <c r="QF123" s="70"/>
      <c r="QG123" s="70"/>
      <c r="QH123" s="70"/>
      <c r="QI123" s="70"/>
      <c r="QJ123" s="70"/>
      <c r="QK123" s="70"/>
      <c r="QL123" s="70"/>
      <c r="QM123" s="70"/>
      <c r="QN123" s="70"/>
      <c r="QO123" s="70"/>
      <c r="QP123" s="70"/>
      <c r="QQ123" s="70"/>
      <c r="QR123" s="70"/>
      <c r="QS123" s="70"/>
      <c r="QT123" s="70"/>
      <c r="QU123" s="70"/>
      <c r="QV123" s="70"/>
      <c r="QW123" s="70"/>
      <c r="QX123" s="70"/>
      <c r="QY123" s="70"/>
      <c r="QZ123" s="70"/>
      <c r="RA123" s="70"/>
      <c r="RB123" s="70"/>
      <c r="RC123" s="70"/>
      <c r="RD123" s="70"/>
      <c r="RE123" s="70"/>
      <c r="RF123" s="70"/>
      <c r="RG123" s="70"/>
      <c r="RH123" s="70"/>
      <c r="RI123" s="70"/>
      <c r="RJ123" s="70"/>
      <c r="RK123" s="70"/>
      <c r="RL123" s="70"/>
      <c r="RM123" s="70"/>
      <c r="RN123" s="70"/>
      <c r="RO123" s="70"/>
      <c r="RP123" s="70"/>
      <c r="RQ123" s="70"/>
      <c r="RR123" s="70"/>
      <c r="RS123" s="70"/>
      <c r="RT123" s="70"/>
      <c r="RU123" s="70"/>
      <c r="RV123" s="70"/>
      <c r="RW123" s="70"/>
      <c r="RX123" s="70"/>
      <c r="RY123" s="70"/>
      <c r="RZ123" s="70"/>
      <c r="SA123" s="70"/>
      <c r="SB123" s="70"/>
      <c r="SC123" s="70"/>
      <c r="SD123" s="70"/>
      <c r="SE123" s="70"/>
      <c r="SF123" s="70"/>
      <c r="SG123" s="70"/>
      <c r="SH123" s="70"/>
      <c r="SI123" s="70"/>
      <c r="SJ123" s="70"/>
      <c r="SK123" s="70"/>
      <c r="SL123" s="70"/>
      <c r="SM123" s="70"/>
      <c r="SN123" s="70"/>
      <c r="SO123" s="70"/>
      <c r="SP123" s="70"/>
      <c r="SQ123" s="70"/>
      <c r="SR123" s="70"/>
      <c r="SS123" s="70"/>
      <c r="ST123" s="70"/>
      <c r="SU123" s="70"/>
      <c r="SV123" s="70"/>
      <c r="SW123" s="70"/>
      <c r="SX123" s="70"/>
      <c r="SY123" s="70"/>
      <c r="SZ123" s="70"/>
      <c r="TA123" s="70"/>
      <c r="TB123" s="70"/>
      <c r="TC123" s="70"/>
      <c r="TD123" s="70"/>
      <c r="TE123" s="70"/>
      <c r="TF123" s="70"/>
      <c r="TG123" s="70"/>
      <c r="TH123" s="70"/>
      <c r="TI123" s="70"/>
      <c r="TJ123" s="70"/>
      <c r="TK123" s="70"/>
      <c r="TL123" s="70"/>
      <c r="TM123" s="70"/>
      <c r="TN123" s="70"/>
      <c r="TO123" s="70"/>
      <c r="TP123" s="70"/>
      <c r="TQ123" s="70"/>
      <c r="TR123" s="70"/>
      <c r="TS123" s="70"/>
      <c r="TT123" s="70"/>
      <c r="TU123" s="70"/>
      <c r="TV123" s="70"/>
      <c r="TW123" s="70"/>
      <c r="TX123" s="70"/>
      <c r="TY123" s="70"/>
      <c r="TZ123" s="70"/>
      <c r="UA123" s="70"/>
      <c r="UB123" s="70"/>
      <c r="UC123" s="70"/>
      <c r="UD123" s="70"/>
      <c r="UE123" s="70"/>
      <c r="UF123" s="70"/>
      <c r="UG123" s="70"/>
      <c r="UH123" s="70"/>
      <c r="UI123" s="70"/>
      <c r="UJ123" s="70"/>
      <c r="UK123" s="70"/>
      <c r="UL123" s="70"/>
      <c r="UM123" s="70"/>
      <c r="UN123" s="70"/>
      <c r="UO123" s="70"/>
      <c r="UP123" s="70"/>
      <c r="UQ123" s="70"/>
      <c r="UR123" s="70"/>
      <c r="US123" s="70"/>
      <c r="UT123" s="70"/>
      <c r="UU123" s="70"/>
      <c r="UV123" s="70"/>
      <c r="UW123" s="70"/>
      <c r="UX123" s="70"/>
      <c r="UY123" s="70"/>
      <c r="UZ123" s="70"/>
      <c r="VA123" s="70"/>
      <c r="VB123" s="70"/>
      <c r="VC123" s="70"/>
      <c r="VD123" s="70"/>
      <c r="VE123" s="70"/>
      <c r="VF123" s="70"/>
      <c r="VG123" s="70"/>
      <c r="VH123" s="70"/>
      <c r="VI123" s="70"/>
      <c r="VJ123" s="70"/>
      <c r="VK123" s="70"/>
      <c r="VL123" s="70"/>
      <c r="VM123" s="70"/>
      <c r="VN123" s="70"/>
      <c r="VO123" s="70"/>
      <c r="VP123" s="70"/>
      <c r="VQ123" s="70"/>
      <c r="VR123" s="70"/>
      <c r="VS123" s="70"/>
      <c r="VT123" s="70"/>
      <c r="VU123" s="70"/>
      <c r="VV123" s="70"/>
      <c r="VW123" s="70"/>
      <c r="VX123" s="70"/>
      <c r="VY123" s="70"/>
      <c r="VZ123" s="70"/>
      <c r="WA123" s="70"/>
      <c r="WB123" s="70"/>
      <c r="WC123" s="70"/>
      <c r="WD123" s="70"/>
      <c r="WE123" s="70"/>
      <c r="WF123" s="70"/>
      <c r="WG123" s="70"/>
      <c r="WH123" s="70"/>
      <c r="WI123" s="70"/>
      <c r="WJ123" s="70"/>
      <c r="WK123" s="70"/>
      <c r="WL123" s="70"/>
      <c r="WM123" s="70"/>
      <c r="WN123" s="70"/>
      <c r="WO123" s="70"/>
      <c r="WP123" s="70"/>
      <c r="WQ123" s="70"/>
      <c r="WR123" s="70"/>
      <c r="WS123" s="70"/>
      <c r="WT123" s="70"/>
      <c r="WU123" s="70"/>
      <c r="WV123" s="70"/>
      <c r="WW123" s="70"/>
      <c r="WX123" s="70"/>
      <c r="WY123" s="70"/>
      <c r="WZ123" s="70"/>
      <c r="XA123" s="70"/>
      <c r="XB123" s="70"/>
      <c r="XC123" s="70"/>
      <c r="XD123" s="70"/>
      <c r="XE123" s="70"/>
      <c r="XF123" s="70"/>
      <c r="XG123" s="70"/>
      <c r="XH123" s="70"/>
      <c r="XI123" s="70"/>
      <c r="XJ123" s="70"/>
      <c r="XK123" s="70"/>
      <c r="XL123" s="70"/>
      <c r="XM123" s="70"/>
      <c r="XN123" s="70"/>
      <c r="XO123" s="70"/>
      <c r="XP123" s="70"/>
      <c r="XQ123" s="70"/>
      <c r="XR123" s="70"/>
      <c r="XS123" s="70"/>
      <c r="XT123" s="70"/>
      <c r="XU123" s="70"/>
      <c r="XV123" s="70"/>
      <c r="XW123" s="70"/>
      <c r="XX123" s="70"/>
      <c r="XY123" s="70"/>
      <c r="XZ123" s="70"/>
      <c r="YA123" s="70"/>
      <c r="YB123" s="70"/>
      <c r="YC123" s="70"/>
      <c r="YD123" s="70"/>
      <c r="YE123" s="70"/>
      <c r="YF123" s="70"/>
      <c r="YG123" s="70"/>
      <c r="YH123" s="70"/>
      <c r="YI123" s="70"/>
      <c r="YJ123" s="70"/>
      <c r="YK123" s="70"/>
      <c r="YL123" s="70"/>
      <c r="YM123" s="70"/>
      <c r="YN123" s="70"/>
      <c r="YO123" s="70"/>
      <c r="YP123" s="70"/>
      <c r="YQ123" s="70"/>
      <c r="YR123" s="70"/>
      <c r="YS123" s="70"/>
      <c r="YT123" s="70"/>
      <c r="YU123" s="70"/>
      <c r="YV123" s="70"/>
      <c r="YW123" s="70"/>
      <c r="YX123" s="70"/>
      <c r="YY123" s="70"/>
      <c r="YZ123" s="70"/>
      <c r="ZA123" s="70"/>
      <c r="ZB123" s="70"/>
      <c r="ZC123" s="70"/>
      <c r="ZD123" s="70"/>
      <c r="ZE123" s="70"/>
      <c r="ZF123" s="70"/>
      <c r="ZG123" s="70"/>
      <c r="ZH123" s="70"/>
      <c r="ZI123" s="70"/>
      <c r="ZJ123" s="70"/>
      <c r="ZK123" s="70"/>
      <c r="ZL123" s="70"/>
      <c r="ZM123" s="70"/>
      <c r="ZN123" s="70"/>
      <c r="ZO123" s="70"/>
      <c r="ZP123" s="70"/>
      <c r="ZQ123" s="70"/>
      <c r="ZR123" s="70"/>
      <c r="ZS123" s="70"/>
      <c r="ZT123" s="70"/>
      <c r="ZU123" s="70"/>
      <c r="ZV123" s="70"/>
      <c r="ZW123" s="70"/>
      <c r="ZX123" s="70"/>
      <c r="ZY123" s="70"/>
      <c r="ZZ123" s="70"/>
      <c r="AAA123" s="70"/>
      <c r="AAB123" s="70"/>
      <c r="AAC123" s="70"/>
      <c r="AAD123" s="70"/>
      <c r="AAE123" s="70"/>
      <c r="AAF123" s="70"/>
      <c r="AAG123" s="70"/>
      <c r="AAH123" s="70"/>
      <c r="AAI123" s="70"/>
      <c r="AAJ123" s="70"/>
      <c r="AAK123" s="70"/>
      <c r="AAL123" s="70"/>
      <c r="AAM123" s="70"/>
      <c r="AAN123" s="70"/>
      <c r="AAO123" s="70"/>
      <c r="AAP123" s="70"/>
      <c r="AAQ123" s="70"/>
      <c r="AAR123" s="70"/>
      <c r="AAS123" s="70"/>
      <c r="AAT123" s="70"/>
      <c r="AAU123" s="70"/>
      <c r="AAV123" s="70"/>
      <c r="AAW123" s="70"/>
      <c r="AAX123" s="70"/>
      <c r="AAY123" s="70"/>
      <c r="AAZ123" s="70"/>
      <c r="ABA123" s="70"/>
      <c r="ABB123" s="70"/>
      <c r="ABC123" s="70"/>
      <c r="ABD123" s="70"/>
      <c r="ABE123" s="70"/>
      <c r="ABF123" s="70"/>
      <c r="ABG123" s="70"/>
      <c r="ABH123" s="70"/>
      <c r="ABI123" s="70"/>
      <c r="ABJ123" s="70"/>
      <c r="ABK123" s="70"/>
      <c r="ABL123" s="70"/>
      <c r="ABM123" s="70"/>
      <c r="ABN123" s="70"/>
      <c r="ABO123" s="70"/>
      <c r="ABP123" s="70"/>
      <c r="ABQ123" s="70"/>
      <c r="ABR123" s="70"/>
      <c r="ABS123" s="70"/>
      <c r="ABT123" s="70"/>
      <c r="ABU123" s="70"/>
      <c r="ABV123" s="70"/>
      <c r="ABW123" s="70"/>
      <c r="ABX123" s="70"/>
      <c r="ABY123" s="70"/>
      <c r="ABZ123" s="70"/>
      <c r="ACA123" s="70"/>
      <c r="ACB123" s="70"/>
      <c r="ACC123" s="70"/>
      <c r="ACD123" s="70"/>
      <c r="ACE123" s="70"/>
      <c r="ACF123" s="70"/>
      <c r="ACG123" s="70"/>
      <c r="ACH123" s="70"/>
      <c r="ACI123" s="70"/>
      <c r="ACJ123" s="70"/>
      <c r="ACK123" s="70"/>
      <c r="ACL123" s="70"/>
      <c r="ACM123" s="70"/>
      <c r="ACN123" s="70"/>
      <c r="ACO123" s="70"/>
      <c r="ACP123" s="70"/>
      <c r="ACQ123" s="70"/>
      <c r="ACR123" s="70"/>
      <c r="ACS123" s="70"/>
      <c r="ACT123" s="70"/>
      <c r="ACU123" s="70"/>
      <c r="ACV123" s="70"/>
      <c r="ACW123" s="70"/>
      <c r="ACX123" s="70"/>
      <c r="ACY123" s="70"/>
      <c r="ACZ123" s="70"/>
      <c r="ADA123" s="70"/>
      <c r="ADB123" s="70"/>
      <c r="ADC123" s="70"/>
      <c r="ADD123" s="70"/>
      <c r="ADE123" s="70"/>
      <c r="ADF123" s="70"/>
      <c r="ADG123" s="70"/>
      <c r="ADH123" s="70"/>
      <c r="ADI123" s="70"/>
      <c r="ADJ123" s="70"/>
      <c r="ADK123" s="70"/>
      <c r="ADL123" s="70"/>
      <c r="ADM123" s="70"/>
      <c r="ADN123" s="70"/>
      <c r="ADO123" s="70"/>
      <c r="ADP123" s="70"/>
      <c r="ADQ123" s="70"/>
      <c r="ADR123" s="70"/>
      <c r="ADS123" s="70"/>
      <c r="ADT123" s="70"/>
      <c r="ADU123" s="70"/>
      <c r="ADV123" s="70"/>
      <c r="ADW123" s="70"/>
      <c r="ADX123" s="70"/>
      <c r="ADY123" s="70"/>
      <c r="ADZ123" s="70"/>
      <c r="AEA123" s="70"/>
      <c r="AEB123" s="70"/>
      <c r="AEC123" s="70"/>
      <c r="AED123" s="70"/>
      <c r="AEE123" s="70"/>
      <c r="AEF123" s="70"/>
      <c r="AEG123" s="70"/>
      <c r="AEH123" s="70"/>
      <c r="AEI123" s="70"/>
      <c r="AEJ123" s="70"/>
      <c r="AEK123" s="70"/>
      <c r="AEL123" s="70"/>
      <c r="AEM123" s="70"/>
      <c r="AEN123" s="70"/>
      <c r="AEO123" s="70"/>
      <c r="AEP123" s="70"/>
      <c r="AEQ123" s="70"/>
      <c r="AER123" s="70"/>
      <c r="AES123" s="70"/>
      <c r="AET123" s="70"/>
      <c r="AEU123" s="70"/>
      <c r="AEV123" s="70"/>
      <c r="AEW123" s="70"/>
      <c r="AEX123" s="70"/>
      <c r="AEY123" s="70"/>
      <c r="AEZ123" s="70"/>
      <c r="AFA123" s="70"/>
      <c r="AFB123" s="70"/>
      <c r="AFC123" s="70"/>
      <c r="AFD123" s="70"/>
      <c r="AFE123" s="70"/>
      <c r="AFF123" s="70"/>
      <c r="AFG123" s="70"/>
      <c r="AFH123" s="70"/>
      <c r="AFI123" s="70"/>
      <c r="AFJ123" s="70"/>
      <c r="AFK123" s="70"/>
      <c r="AFL123" s="70"/>
      <c r="AFM123" s="70"/>
      <c r="AFN123" s="70"/>
      <c r="AFO123" s="70"/>
      <c r="AFP123" s="70"/>
      <c r="AFQ123" s="70"/>
      <c r="AFR123" s="70"/>
      <c r="AFS123" s="70"/>
      <c r="AFT123" s="70"/>
      <c r="AFU123" s="70"/>
      <c r="AFV123" s="70"/>
      <c r="AFW123" s="70"/>
      <c r="AFX123" s="70"/>
      <c r="AFY123" s="70"/>
      <c r="AFZ123" s="70"/>
      <c r="AGA123" s="70"/>
      <c r="AGB123" s="70"/>
      <c r="AGC123" s="70"/>
      <c r="AGD123" s="70"/>
      <c r="AGE123" s="70"/>
      <c r="AGF123" s="70"/>
      <c r="AGG123" s="70"/>
      <c r="AGH123" s="70"/>
      <c r="AGI123" s="70"/>
      <c r="AGJ123" s="70"/>
      <c r="AGK123" s="70"/>
      <c r="AGL123" s="70"/>
      <c r="AGM123" s="70"/>
      <c r="AGN123" s="70"/>
      <c r="AGO123" s="70"/>
      <c r="AGP123" s="70"/>
      <c r="AGQ123" s="70"/>
      <c r="AGR123" s="70"/>
      <c r="AGS123" s="70"/>
      <c r="AGT123" s="70"/>
      <c r="AGU123" s="70"/>
      <c r="AGV123" s="70"/>
      <c r="AGW123" s="70"/>
      <c r="AGX123" s="70"/>
      <c r="AGY123" s="70"/>
      <c r="AGZ123" s="70"/>
      <c r="AHA123" s="70"/>
      <c r="AHB123" s="70"/>
      <c r="AHC123" s="70"/>
      <c r="AHD123" s="70"/>
      <c r="AHE123" s="70"/>
      <c r="AHF123" s="70"/>
      <c r="AHG123" s="70"/>
      <c r="AHH123" s="70"/>
      <c r="AHI123" s="70"/>
      <c r="AHJ123" s="70"/>
      <c r="AHK123" s="70"/>
      <c r="AHL123" s="70"/>
      <c r="AHM123" s="70"/>
      <c r="AHN123" s="70"/>
      <c r="AHO123" s="70"/>
      <c r="AHP123" s="70"/>
      <c r="AHQ123" s="70"/>
      <c r="AHR123" s="70"/>
      <c r="AHS123" s="70"/>
      <c r="AHT123" s="70"/>
      <c r="AHU123" s="70"/>
      <c r="AHV123" s="70"/>
      <c r="AHW123" s="70"/>
      <c r="AHX123" s="70"/>
      <c r="AHY123" s="70"/>
      <c r="AHZ123" s="70"/>
      <c r="AIA123" s="70"/>
      <c r="AIB123" s="70"/>
      <c r="AIC123" s="70"/>
      <c r="AID123" s="70"/>
      <c r="AIE123" s="70"/>
      <c r="AIF123" s="70"/>
      <c r="AIG123" s="70"/>
      <c r="AIH123" s="70"/>
      <c r="AII123" s="70"/>
      <c r="AIJ123" s="70"/>
      <c r="AIK123" s="70"/>
      <c r="AIL123" s="70"/>
      <c r="AIM123" s="70"/>
      <c r="AIN123" s="70"/>
      <c r="AIO123" s="70"/>
      <c r="AIP123" s="70"/>
      <c r="AIQ123" s="70"/>
      <c r="AIR123" s="70"/>
      <c r="AIS123" s="70"/>
      <c r="AIT123" s="70"/>
      <c r="AIU123" s="70"/>
      <c r="AIV123" s="70"/>
      <c r="AIW123" s="70"/>
      <c r="AIX123" s="70"/>
      <c r="AIY123" s="70"/>
      <c r="AIZ123" s="70"/>
      <c r="AJA123" s="70"/>
      <c r="AJB123" s="70"/>
      <c r="AJC123" s="70"/>
      <c r="AJD123" s="70"/>
      <c r="AJE123" s="70"/>
      <c r="AJF123" s="70"/>
      <c r="AJG123" s="70"/>
      <c r="AJH123" s="70"/>
      <c r="AJI123" s="70"/>
      <c r="AJJ123" s="70"/>
      <c r="AJK123" s="70"/>
      <c r="AJL123" s="70"/>
      <c r="AJM123" s="70"/>
      <c r="AJN123" s="70"/>
      <c r="AJO123" s="70"/>
      <c r="AJP123" s="70"/>
      <c r="AJQ123" s="70"/>
      <c r="AJR123" s="70"/>
      <c r="AJS123" s="70"/>
      <c r="AJT123" s="70"/>
      <c r="AJU123" s="70"/>
      <c r="AJV123" s="70"/>
      <c r="AJW123" s="70"/>
      <c r="AJX123" s="70"/>
      <c r="AJY123" s="70"/>
      <c r="AJZ123" s="70"/>
      <c r="AKA123" s="70"/>
      <c r="AKB123" s="70"/>
      <c r="AKC123" s="70"/>
      <c r="AKD123" s="70"/>
      <c r="AKE123" s="70"/>
      <c r="AKF123" s="70"/>
      <c r="AKG123" s="70"/>
      <c r="AKH123" s="70"/>
      <c r="AKI123" s="70"/>
      <c r="AKJ123" s="70"/>
      <c r="AKK123" s="70"/>
      <c r="AKL123" s="70"/>
      <c r="AKM123" s="70"/>
      <c r="AKN123" s="70"/>
      <c r="AKO123" s="70"/>
      <c r="AKP123" s="70"/>
      <c r="AKQ123" s="70"/>
      <c r="AKR123" s="70"/>
      <c r="AKS123" s="70"/>
      <c r="AKT123" s="70"/>
      <c r="AKU123" s="70"/>
      <c r="AKV123" s="70"/>
      <c r="AKW123" s="70"/>
      <c r="AKX123" s="70"/>
      <c r="AKY123" s="70"/>
      <c r="AKZ123" s="70"/>
      <c r="ALA123" s="70"/>
      <c r="ALB123" s="70"/>
      <c r="ALC123" s="70"/>
      <c r="ALD123" s="70"/>
      <c r="ALE123" s="70"/>
      <c r="ALF123" s="70"/>
      <c r="ALG123" s="70"/>
      <c r="ALH123" s="70"/>
      <c r="ALI123" s="70"/>
      <c r="ALJ123" s="70"/>
      <c r="ALK123" s="70"/>
      <c r="ALL123" s="70"/>
      <c r="ALM123" s="70"/>
      <c r="ALN123" s="70"/>
      <c r="ALO123" s="70"/>
      <c r="ALP123" s="70"/>
      <c r="ALQ123" s="70"/>
      <c r="ALR123" s="70"/>
      <c r="ALS123" s="70"/>
      <c r="ALT123" s="70"/>
      <c r="ALU123" s="70"/>
      <c r="ALV123" s="70"/>
      <c r="ALW123" s="70"/>
      <c r="ALX123" s="70"/>
      <c r="ALY123" s="70"/>
      <c r="ALZ123" s="70"/>
      <c r="AMA123" s="70"/>
      <c r="AMB123" s="70"/>
      <c r="AMC123" s="70"/>
      <c r="AMD123" s="70"/>
      <c r="AME123" s="70"/>
      <c r="AMF123" s="70"/>
      <c r="AMG123" s="70"/>
      <c r="AMH123" s="70"/>
      <c r="AMI123" s="70"/>
      <c r="AMJ123" s="70"/>
    </row>
    <row r="124" spans="1:1024" ht="25.5" x14ac:dyDescent="0.25">
      <c r="A124" s="68">
        <v>116</v>
      </c>
      <c r="B124" s="112">
        <v>44806</v>
      </c>
      <c r="C124" s="73"/>
      <c r="D124" s="73"/>
      <c r="E124" s="73"/>
      <c r="F124" s="73"/>
      <c r="G124" s="73"/>
      <c r="H124" s="73"/>
      <c r="I124" s="73"/>
      <c r="J124" s="73"/>
      <c r="K124" s="73"/>
      <c r="L124" s="69" t="s">
        <v>30</v>
      </c>
      <c r="M124" s="73"/>
      <c r="N124" s="73"/>
      <c r="O124" s="73"/>
      <c r="P124" s="80" t="s">
        <v>160</v>
      </c>
      <c r="Q124" s="66">
        <v>110.36399999999999</v>
      </c>
      <c r="R124" s="67" t="s">
        <v>132</v>
      </c>
      <c r="S124" s="72">
        <v>832</v>
      </c>
      <c r="T124" s="72">
        <f>Q124*S124</f>
        <v>91822.847999999998</v>
      </c>
      <c r="U124" s="119" t="s">
        <v>159</v>
      </c>
      <c r="V124" s="119" t="s">
        <v>158</v>
      </c>
    </row>
    <row r="125" spans="1:1024" ht="25.5" x14ac:dyDescent="0.25">
      <c r="A125" s="68">
        <v>117</v>
      </c>
      <c r="B125" s="118"/>
      <c r="C125" s="73"/>
      <c r="D125" s="73"/>
      <c r="E125" s="73"/>
      <c r="F125" s="73"/>
      <c r="G125" s="73"/>
      <c r="H125" s="73"/>
      <c r="I125" s="73"/>
      <c r="J125" s="73"/>
      <c r="K125" s="73"/>
      <c r="L125" s="69" t="s">
        <v>30</v>
      </c>
      <c r="M125" s="73"/>
      <c r="N125" s="73"/>
      <c r="O125" s="73"/>
      <c r="P125" s="80" t="s">
        <v>160</v>
      </c>
      <c r="Q125" s="66">
        <v>110.36399999999999</v>
      </c>
      <c r="R125" s="67" t="s">
        <v>132</v>
      </c>
      <c r="S125" s="91">
        <v>2048</v>
      </c>
      <c r="T125" s="72">
        <f t="shared" ref="T125:T131" si="5">Q125*S125</f>
        <v>226025.47199999998</v>
      </c>
      <c r="U125" s="120"/>
      <c r="V125" s="120"/>
    </row>
    <row r="126" spans="1:1024" ht="25.5" x14ac:dyDescent="0.25">
      <c r="A126" s="68">
        <v>118</v>
      </c>
      <c r="B126" s="118"/>
      <c r="C126" s="73"/>
      <c r="D126" s="73"/>
      <c r="E126" s="73"/>
      <c r="F126" s="73"/>
      <c r="G126" s="73"/>
      <c r="H126" s="73"/>
      <c r="I126" s="73"/>
      <c r="J126" s="73"/>
      <c r="K126" s="73"/>
      <c r="L126" s="69" t="s">
        <v>30</v>
      </c>
      <c r="M126" s="73"/>
      <c r="N126" s="73"/>
      <c r="O126" s="73"/>
      <c r="P126" s="80" t="s">
        <v>161</v>
      </c>
      <c r="Q126" s="66">
        <v>145.06799999999998</v>
      </c>
      <c r="R126" s="67" t="s">
        <v>132</v>
      </c>
      <c r="S126" s="72">
        <v>965</v>
      </c>
      <c r="T126" s="72">
        <f t="shared" si="5"/>
        <v>139990.62</v>
      </c>
      <c r="U126" s="120"/>
      <c r="V126" s="120"/>
    </row>
    <row r="127" spans="1:1024" ht="25.5" x14ac:dyDescent="0.25">
      <c r="A127" s="68">
        <v>119</v>
      </c>
      <c r="B127" s="118"/>
      <c r="C127" s="73"/>
      <c r="D127" s="73"/>
      <c r="E127" s="73"/>
      <c r="F127" s="73"/>
      <c r="G127" s="73"/>
      <c r="H127" s="73"/>
      <c r="I127" s="73"/>
      <c r="J127" s="73"/>
      <c r="K127" s="73"/>
      <c r="L127" s="69" t="s">
        <v>30</v>
      </c>
      <c r="M127" s="73"/>
      <c r="N127" s="73"/>
      <c r="O127" s="73"/>
      <c r="P127" s="80" t="s">
        <v>162</v>
      </c>
      <c r="Q127" s="66">
        <v>233.352</v>
      </c>
      <c r="R127" s="67" t="s">
        <v>132</v>
      </c>
      <c r="S127" s="72">
        <v>340</v>
      </c>
      <c r="T127" s="72">
        <f t="shared" si="5"/>
        <v>79339.680000000008</v>
      </c>
      <c r="U127" s="120"/>
      <c r="V127" s="120"/>
    </row>
    <row r="128" spans="1:1024" ht="25.5" x14ac:dyDescent="0.25">
      <c r="A128" s="68">
        <v>120</v>
      </c>
      <c r="B128" s="118"/>
      <c r="C128" s="73"/>
      <c r="D128" s="73"/>
      <c r="E128" s="73"/>
      <c r="F128" s="73"/>
      <c r="G128" s="73"/>
      <c r="H128" s="73"/>
      <c r="I128" s="73"/>
      <c r="J128" s="73"/>
      <c r="K128" s="73"/>
      <c r="L128" s="69" t="s">
        <v>30</v>
      </c>
      <c r="M128" s="73"/>
      <c r="N128" s="73"/>
      <c r="O128" s="73"/>
      <c r="P128" s="80" t="s">
        <v>163</v>
      </c>
      <c r="Q128" s="66">
        <v>611.78399999999999</v>
      </c>
      <c r="R128" s="67" t="s">
        <v>132</v>
      </c>
      <c r="S128" s="72">
        <v>312</v>
      </c>
      <c r="T128" s="72">
        <f t="shared" si="5"/>
        <v>190876.60800000001</v>
      </c>
      <c r="U128" s="120"/>
      <c r="V128" s="120"/>
    </row>
    <row r="129" spans="1:22" ht="25.5" x14ac:dyDescent="0.25">
      <c r="A129" s="68">
        <v>121</v>
      </c>
      <c r="B129" s="118"/>
      <c r="C129" s="73"/>
      <c r="D129" s="73"/>
      <c r="E129" s="73"/>
      <c r="F129" s="73"/>
      <c r="G129" s="73"/>
      <c r="H129" s="73"/>
      <c r="I129" s="73"/>
      <c r="J129" s="73"/>
      <c r="K129" s="73"/>
      <c r="L129" s="69" t="s">
        <v>30</v>
      </c>
      <c r="M129" s="73"/>
      <c r="N129" s="73"/>
      <c r="O129" s="73"/>
      <c r="P129" s="80" t="s">
        <v>164</v>
      </c>
      <c r="Q129" s="66">
        <v>148.21199999999999</v>
      </c>
      <c r="R129" s="67" t="s">
        <v>132</v>
      </c>
      <c r="S129" s="72">
        <v>385</v>
      </c>
      <c r="T129" s="72">
        <f t="shared" si="5"/>
        <v>57061.619999999995</v>
      </c>
      <c r="U129" s="120"/>
      <c r="V129" s="120"/>
    </row>
    <row r="130" spans="1:22" ht="25.5" x14ac:dyDescent="0.25">
      <c r="A130" s="68">
        <v>122</v>
      </c>
      <c r="B130" s="118"/>
      <c r="C130" s="73"/>
      <c r="D130" s="73"/>
      <c r="E130" s="73"/>
      <c r="F130" s="73"/>
      <c r="G130" s="73"/>
      <c r="H130" s="73"/>
      <c r="I130" s="73"/>
      <c r="J130" s="73"/>
      <c r="K130" s="73"/>
      <c r="L130" s="69" t="s">
        <v>30</v>
      </c>
      <c r="M130" s="73"/>
      <c r="N130" s="73"/>
      <c r="O130" s="73"/>
      <c r="P130" s="80" t="s">
        <v>165</v>
      </c>
      <c r="Q130" s="66">
        <v>229.09199999999998</v>
      </c>
      <c r="R130" s="67" t="s">
        <v>132</v>
      </c>
      <c r="S130" s="72">
        <v>81</v>
      </c>
      <c r="T130" s="72">
        <f t="shared" si="5"/>
        <v>18556.451999999997</v>
      </c>
      <c r="U130" s="120"/>
      <c r="V130" s="120"/>
    </row>
    <row r="131" spans="1:22" ht="25.5" x14ac:dyDescent="0.25">
      <c r="A131" s="68">
        <v>123</v>
      </c>
      <c r="B131" s="113"/>
      <c r="C131" s="73"/>
      <c r="D131" s="73"/>
      <c r="E131" s="73"/>
      <c r="F131" s="73"/>
      <c r="G131" s="73"/>
      <c r="H131" s="73"/>
      <c r="I131" s="73"/>
      <c r="J131" s="73"/>
      <c r="K131" s="73"/>
      <c r="L131" s="69" t="s">
        <v>30</v>
      </c>
      <c r="M131" s="73"/>
      <c r="N131" s="73"/>
      <c r="O131" s="73"/>
      <c r="P131" s="80" t="s">
        <v>165</v>
      </c>
      <c r="Q131" s="66">
        <v>229.09199999999998</v>
      </c>
      <c r="R131" s="67" t="s">
        <v>132</v>
      </c>
      <c r="S131" s="72">
        <v>109</v>
      </c>
      <c r="T131" s="72">
        <f t="shared" si="5"/>
        <v>24971.027999999998</v>
      </c>
      <c r="U131" s="121"/>
      <c r="V131" s="121"/>
    </row>
    <row r="132" spans="1:22" x14ac:dyDescent="0.25">
      <c r="A132" s="68">
        <v>124</v>
      </c>
      <c r="B132" s="112">
        <v>44806</v>
      </c>
      <c r="C132" s="73"/>
      <c r="D132" s="73"/>
      <c r="E132" s="73"/>
      <c r="F132" s="73"/>
      <c r="G132" s="73"/>
      <c r="H132" s="73"/>
      <c r="I132" s="73"/>
      <c r="J132" s="73"/>
      <c r="K132" s="73"/>
      <c r="L132" s="69" t="s">
        <v>30</v>
      </c>
      <c r="M132" s="73"/>
      <c r="N132" s="73"/>
      <c r="O132" s="73"/>
      <c r="P132" s="80" t="s">
        <v>166</v>
      </c>
      <c r="Q132" s="81">
        <v>18</v>
      </c>
      <c r="R132" s="67" t="s">
        <v>132</v>
      </c>
      <c r="S132" s="91">
        <v>2410</v>
      </c>
      <c r="T132" s="66">
        <f>Q132*S132</f>
        <v>43380</v>
      </c>
      <c r="U132" s="102" t="s">
        <v>179</v>
      </c>
      <c r="V132" s="117" t="s">
        <v>180</v>
      </c>
    </row>
    <row r="133" spans="1:22" x14ac:dyDescent="0.25">
      <c r="A133" s="68">
        <v>125</v>
      </c>
      <c r="B133" s="118"/>
      <c r="C133" s="73"/>
      <c r="D133" s="73"/>
      <c r="E133" s="73"/>
      <c r="F133" s="73"/>
      <c r="G133" s="73"/>
      <c r="H133" s="73"/>
      <c r="I133" s="73"/>
      <c r="J133" s="73"/>
      <c r="K133" s="73"/>
      <c r="L133" s="69" t="s">
        <v>30</v>
      </c>
      <c r="M133" s="73"/>
      <c r="N133" s="73"/>
      <c r="O133" s="73"/>
      <c r="P133" s="80" t="s">
        <v>167</v>
      </c>
      <c r="Q133" s="81">
        <v>20.004000000000001</v>
      </c>
      <c r="R133" s="67" t="s">
        <v>132</v>
      </c>
      <c r="S133" s="91">
        <v>2950</v>
      </c>
      <c r="T133" s="66">
        <f t="shared" ref="T133:T144" si="6">Q133*S133</f>
        <v>59011.8</v>
      </c>
      <c r="U133" s="102"/>
      <c r="V133" s="117"/>
    </row>
    <row r="134" spans="1:22" x14ac:dyDescent="0.25">
      <c r="A134" s="68">
        <v>126</v>
      </c>
      <c r="B134" s="118"/>
      <c r="C134" s="73"/>
      <c r="D134" s="73"/>
      <c r="E134" s="73"/>
      <c r="F134" s="73"/>
      <c r="G134" s="73"/>
      <c r="H134" s="73"/>
      <c r="I134" s="73"/>
      <c r="J134" s="73"/>
      <c r="K134" s="73"/>
      <c r="L134" s="69" t="s">
        <v>30</v>
      </c>
      <c r="M134" s="73"/>
      <c r="N134" s="73"/>
      <c r="O134" s="73"/>
      <c r="P134" s="80" t="s">
        <v>168</v>
      </c>
      <c r="Q134" s="81">
        <v>24</v>
      </c>
      <c r="R134" s="67" t="s">
        <v>132</v>
      </c>
      <c r="S134" s="91">
        <v>2795</v>
      </c>
      <c r="T134" s="66">
        <f t="shared" si="6"/>
        <v>67080</v>
      </c>
      <c r="U134" s="102"/>
      <c r="V134" s="117"/>
    </row>
    <row r="135" spans="1:22" x14ac:dyDescent="0.25">
      <c r="A135" s="68">
        <v>127</v>
      </c>
      <c r="B135" s="118"/>
      <c r="C135" s="73"/>
      <c r="D135" s="73"/>
      <c r="E135" s="73"/>
      <c r="F135" s="73"/>
      <c r="G135" s="73"/>
      <c r="H135" s="73"/>
      <c r="I135" s="73"/>
      <c r="J135" s="73"/>
      <c r="K135" s="73"/>
      <c r="L135" s="69" t="s">
        <v>30</v>
      </c>
      <c r="M135" s="73"/>
      <c r="N135" s="73"/>
      <c r="O135" s="73"/>
      <c r="P135" s="80" t="s">
        <v>169</v>
      </c>
      <c r="Q135" s="81">
        <v>27.995999999999999</v>
      </c>
      <c r="R135" s="67" t="s">
        <v>132</v>
      </c>
      <c r="S135" s="91">
        <v>2560</v>
      </c>
      <c r="T135" s="66">
        <f t="shared" si="6"/>
        <v>71669.759999999995</v>
      </c>
      <c r="U135" s="102"/>
      <c r="V135" s="117"/>
    </row>
    <row r="136" spans="1:22" x14ac:dyDescent="0.25">
      <c r="A136" s="68">
        <v>128</v>
      </c>
      <c r="B136" s="118"/>
      <c r="C136" s="73"/>
      <c r="D136" s="73"/>
      <c r="E136" s="73"/>
      <c r="F136" s="73"/>
      <c r="G136" s="73"/>
      <c r="H136" s="73"/>
      <c r="I136" s="73"/>
      <c r="J136" s="73"/>
      <c r="K136" s="73"/>
      <c r="L136" s="69" t="s">
        <v>30</v>
      </c>
      <c r="M136" s="73"/>
      <c r="N136" s="73"/>
      <c r="O136" s="73"/>
      <c r="P136" s="80" t="s">
        <v>170</v>
      </c>
      <c r="Q136" s="81">
        <v>33.995999999999995</v>
      </c>
      <c r="R136" s="67" t="s">
        <v>132</v>
      </c>
      <c r="S136" s="72">
        <v>140</v>
      </c>
      <c r="T136" s="66">
        <f t="shared" si="6"/>
        <v>4759.4399999999996</v>
      </c>
      <c r="U136" s="102"/>
      <c r="V136" s="117"/>
    </row>
    <row r="137" spans="1:22" x14ac:dyDescent="0.25">
      <c r="A137" s="68">
        <v>129</v>
      </c>
      <c r="B137" s="118"/>
      <c r="C137" s="73"/>
      <c r="D137" s="73"/>
      <c r="E137" s="73"/>
      <c r="F137" s="73"/>
      <c r="G137" s="73"/>
      <c r="H137" s="73"/>
      <c r="I137" s="73"/>
      <c r="J137" s="73"/>
      <c r="K137" s="73"/>
      <c r="L137" s="69" t="s">
        <v>30</v>
      </c>
      <c r="M137" s="73"/>
      <c r="N137" s="73"/>
      <c r="O137" s="73"/>
      <c r="P137" s="80" t="s">
        <v>171</v>
      </c>
      <c r="Q137" s="81">
        <v>36</v>
      </c>
      <c r="R137" s="67" t="s">
        <v>132</v>
      </c>
      <c r="S137" s="72">
        <v>80</v>
      </c>
      <c r="T137" s="66">
        <f t="shared" si="6"/>
        <v>2880</v>
      </c>
      <c r="U137" s="102"/>
      <c r="V137" s="117"/>
    </row>
    <row r="138" spans="1:22" ht="25.5" x14ac:dyDescent="0.25">
      <c r="A138" s="68">
        <v>130</v>
      </c>
      <c r="B138" s="118"/>
      <c r="C138" s="73"/>
      <c r="D138" s="73"/>
      <c r="E138" s="73"/>
      <c r="F138" s="73"/>
      <c r="G138" s="73"/>
      <c r="H138" s="73"/>
      <c r="I138" s="73"/>
      <c r="J138" s="73"/>
      <c r="K138" s="73"/>
      <c r="L138" s="69" t="s">
        <v>30</v>
      </c>
      <c r="M138" s="73"/>
      <c r="N138" s="73"/>
      <c r="O138" s="73"/>
      <c r="P138" s="80" t="s">
        <v>172</v>
      </c>
      <c r="Q138" s="82">
        <v>3189</v>
      </c>
      <c r="R138" s="67" t="s">
        <v>132</v>
      </c>
      <c r="S138" s="72">
        <v>3</v>
      </c>
      <c r="T138" s="66">
        <f t="shared" si="6"/>
        <v>9567</v>
      </c>
      <c r="U138" s="102"/>
      <c r="V138" s="117"/>
    </row>
    <row r="139" spans="1:22" ht="25.5" x14ac:dyDescent="0.25">
      <c r="A139" s="68">
        <v>131</v>
      </c>
      <c r="B139" s="118"/>
      <c r="C139" s="73"/>
      <c r="D139" s="73"/>
      <c r="E139" s="73"/>
      <c r="F139" s="73"/>
      <c r="G139" s="73"/>
      <c r="H139" s="73"/>
      <c r="I139" s="73"/>
      <c r="J139" s="73"/>
      <c r="K139" s="73"/>
      <c r="L139" s="69" t="s">
        <v>30</v>
      </c>
      <c r="M139" s="73"/>
      <c r="N139" s="73"/>
      <c r="O139" s="73"/>
      <c r="P139" s="80" t="s">
        <v>173</v>
      </c>
      <c r="Q139" s="82">
        <v>6774</v>
      </c>
      <c r="R139" s="67" t="s">
        <v>132</v>
      </c>
      <c r="S139" s="72">
        <v>2</v>
      </c>
      <c r="T139" s="66">
        <f t="shared" si="6"/>
        <v>13548</v>
      </c>
      <c r="U139" s="102"/>
      <c r="V139" s="117"/>
    </row>
    <row r="140" spans="1:22" ht="25.5" x14ac:dyDescent="0.25">
      <c r="A140" s="68">
        <v>132</v>
      </c>
      <c r="B140" s="118"/>
      <c r="C140" s="73"/>
      <c r="D140" s="73"/>
      <c r="E140" s="73"/>
      <c r="F140" s="73"/>
      <c r="G140" s="73"/>
      <c r="H140" s="73"/>
      <c r="I140" s="73"/>
      <c r="J140" s="73"/>
      <c r="K140" s="73"/>
      <c r="L140" s="69" t="s">
        <v>30</v>
      </c>
      <c r="M140" s="73"/>
      <c r="N140" s="73"/>
      <c r="O140" s="73"/>
      <c r="P140" s="80" t="s">
        <v>174</v>
      </c>
      <c r="Q140" s="82">
        <v>1365.9959999999999</v>
      </c>
      <c r="R140" s="67" t="s">
        <v>132</v>
      </c>
      <c r="S140" s="72">
        <v>7</v>
      </c>
      <c r="T140" s="66">
        <f t="shared" si="6"/>
        <v>9561.9719999999998</v>
      </c>
      <c r="U140" s="102"/>
      <c r="V140" s="117"/>
    </row>
    <row r="141" spans="1:22" ht="25.5" x14ac:dyDescent="0.25">
      <c r="A141" s="68">
        <v>133</v>
      </c>
      <c r="B141" s="118"/>
      <c r="C141" s="73"/>
      <c r="D141" s="73"/>
      <c r="E141" s="73"/>
      <c r="F141" s="73"/>
      <c r="G141" s="73"/>
      <c r="H141" s="73"/>
      <c r="I141" s="73"/>
      <c r="J141" s="73"/>
      <c r="K141" s="73"/>
      <c r="L141" s="69" t="s">
        <v>30</v>
      </c>
      <c r="M141" s="73"/>
      <c r="N141" s="73"/>
      <c r="O141" s="73"/>
      <c r="P141" s="80" t="s">
        <v>175</v>
      </c>
      <c r="Q141" s="82">
        <v>1704</v>
      </c>
      <c r="R141" s="67" t="s">
        <v>132</v>
      </c>
      <c r="S141" s="72">
        <v>20</v>
      </c>
      <c r="T141" s="66">
        <f t="shared" si="6"/>
        <v>34080</v>
      </c>
      <c r="U141" s="102"/>
      <c r="V141" s="117"/>
    </row>
    <row r="142" spans="1:22" ht="25.5" x14ac:dyDescent="0.25">
      <c r="A142" s="68">
        <v>134</v>
      </c>
      <c r="B142" s="118"/>
      <c r="C142" s="73"/>
      <c r="D142" s="73"/>
      <c r="E142" s="73"/>
      <c r="F142" s="73"/>
      <c r="G142" s="73"/>
      <c r="H142" s="73"/>
      <c r="I142" s="73"/>
      <c r="J142" s="73"/>
      <c r="K142" s="73"/>
      <c r="L142" s="69" t="s">
        <v>30</v>
      </c>
      <c r="M142" s="73"/>
      <c r="N142" s="73"/>
      <c r="O142" s="73"/>
      <c r="P142" s="80" t="s">
        <v>176</v>
      </c>
      <c r="Q142" s="82">
        <v>2726.0039999999999</v>
      </c>
      <c r="R142" s="67" t="s">
        <v>132</v>
      </c>
      <c r="S142" s="72">
        <v>5</v>
      </c>
      <c r="T142" s="66">
        <f t="shared" si="6"/>
        <v>13630.02</v>
      </c>
      <c r="U142" s="102"/>
      <c r="V142" s="117"/>
    </row>
    <row r="143" spans="1:22" ht="25.5" x14ac:dyDescent="0.25">
      <c r="A143" s="68">
        <v>135</v>
      </c>
      <c r="B143" s="118"/>
      <c r="C143" s="73"/>
      <c r="D143" s="73"/>
      <c r="E143" s="73"/>
      <c r="F143" s="73"/>
      <c r="G143" s="73"/>
      <c r="H143" s="73"/>
      <c r="I143" s="73"/>
      <c r="J143" s="73"/>
      <c r="K143" s="73"/>
      <c r="L143" s="69" t="s">
        <v>30</v>
      </c>
      <c r="M143" s="73"/>
      <c r="N143" s="73"/>
      <c r="O143" s="73"/>
      <c r="P143" s="80" t="s">
        <v>177</v>
      </c>
      <c r="Q143" s="81">
        <v>392.00400000000002</v>
      </c>
      <c r="R143" s="67" t="s">
        <v>132</v>
      </c>
      <c r="S143" s="72">
        <v>53</v>
      </c>
      <c r="T143" s="66">
        <f t="shared" si="6"/>
        <v>20776.212</v>
      </c>
      <c r="U143" s="102"/>
      <c r="V143" s="117"/>
    </row>
    <row r="144" spans="1:22" ht="25.5" x14ac:dyDescent="0.25">
      <c r="A144" s="68">
        <v>136</v>
      </c>
      <c r="B144" s="113"/>
      <c r="C144" s="73"/>
      <c r="D144" s="73"/>
      <c r="E144" s="73"/>
      <c r="F144" s="73"/>
      <c r="G144" s="73"/>
      <c r="H144" s="73"/>
      <c r="I144" s="73"/>
      <c r="J144" s="73"/>
      <c r="K144" s="73"/>
      <c r="L144" s="69" t="s">
        <v>30</v>
      </c>
      <c r="M144" s="73"/>
      <c r="N144" s="73"/>
      <c r="O144" s="73"/>
      <c r="P144" s="80" t="s">
        <v>178</v>
      </c>
      <c r="Q144" s="81">
        <v>411</v>
      </c>
      <c r="R144" s="67" t="s">
        <v>132</v>
      </c>
      <c r="S144" s="72">
        <v>10</v>
      </c>
      <c r="T144" s="66">
        <f t="shared" si="6"/>
        <v>4110</v>
      </c>
      <c r="U144" s="102"/>
      <c r="V144" s="117"/>
    </row>
    <row r="145" spans="1:22" ht="38.25" x14ac:dyDescent="0.25">
      <c r="A145" s="68">
        <v>137</v>
      </c>
      <c r="B145" s="109">
        <v>44810</v>
      </c>
      <c r="C145" s="58"/>
      <c r="D145" s="58"/>
      <c r="E145" s="58"/>
      <c r="F145" s="58"/>
      <c r="G145" s="58"/>
      <c r="H145" s="58"/>
      <c r="I145" s="58"/>
      <c r="J145" s="58"/>
      <c r="K145" s="58"/>
      <c r="L145" s="69" t="s">
        <v>30</v>
      </c>
      <c r="M145" s="58"/>
      <c r="N145" s="58"/>
      <c r="O145" s="58"/>
      <c r="P145" s="80" t="s">
        <v>181</v>
      </c>
      <c r="Q145" s="66">
        <v>72.239999999999995</v>
      </c>
      <c r="R145" s="67" t="s">
        <v>132</v>
      </c>
      <c r="S145" s="72">
        <v>40</v>
      </c>
      <c r="T145" s="66">
        <f>Q145*S145</f>
        <v>2889.6</v>
      </c>
      <c r="U145" s="101" t="s">
        <v>185</v>
      </c>
      <c r="V145" s="108" t="s">
        <v>186</v>
      </c>
    </row>
    <row r="146" spans="1:22" x14ac:dyDescent="0.25">
      <c r="A146" s="68">
        <v>138</v>
      </c>
      <c r="B146" s="110"/>
      <c r="C146" s="58"/>
      <c r="D146" s="58"/>
      <c r="E146" s="58"/>
      <c r="F146" s="58"/>
      <c r="G146" s="58"/>
      <c r="H146" s="58"/>
      <c r="I146" s="58"/>
      <c r="J146" s="58"/>
      <c r="K146" s="58"/>
      <c r="L146" s="69" t="s">
        <v>30</v>
      </c>
      <c r="M146" s="58"/>
      <c r="N146" s="58"/>
      <c r="O146" s="58"/>
      <c r="P146" s="80" t="s">
        <v>182</v>
      </c>
      <c r="Q146" s="66">
        <v>180361.55999999997</v>
      </c>
      <c r="R146" s="67" t="s">
        <v>132</v>
      </c>
      <c r="S146" s="72">
        <v>1</v>
      </c>
      <c r="T146" s="66">
        <f t="shared" ref="T146:T148" si="7">Q146*S146</f>
        <v>180361.55999999997</v>
      </c>
      <c r="U146" s="101"/>
      <c r="V146" s="108"/>
    </row>
    <row r="147" spans="1:22" ht="25.5" x14ac:dyDescent="0.25">
      <c r="A147" s="68">
        <v>139</v>
      </c>
      <c r="B147" s="110"/>
      <c r="C147" s="58"/>
      <c r="D147" s="58"/>
      <c r="E147" s="58"/>
      <c r="F147" s="58"/>
      <c r="G147" s="58"/>
      <c r="H147" s="58"/>
      <c r="I147" s="58"/>
      <c r="J147" s="58"/>
      <c r="K147" s="58"/>
      <c r="L147" s="69" t="s">
        <v>30</v>
      </c>
      <c r="M147" s="58"/>
      <c r="N147" s="58"/>
      <c r="O147" s="58"/>
      <c r="P147" s="80" t="s">
        <v>183</v>
      </c>
      <c r="Q147" s="66">
        <v>5756.28</v>
      </c>
      <c r="R147" s="67" t="s">
        <v>132</v>
      </c>
      <c r="S147" s="72">
        <v>6</v>
      </c>
      <c r="T147" s="66">
        <f t="shared" si="7"/>
        <v>34537.68</v>
      </c>
      <c r="U147" s="101"/>
      <c r="V147" s="108"/>
    </row>
    <row r="148" spans="1:22" x14ac:dyDescent="0.25">
      <c r="A148" s="68">
        <v>140</v>
      </c>
      <c r="B148" s="111"/>
      <c r="C148" s="58"/>
      <c r="D148" s="58"/>
      <c r="E148" s="58"/>
      <c r="F148" s="58"/>
      <c r="G148" s="58"/>
      <c r="H148" s="58"/>
      <c r="I148" s="58"/>
      <c r="J148" s="58"/>
      <c r="K148" s="58"/>
      <c r="L148" s="69" t="s">
        <v>30</v>
      </c>
      <c r="M148" s="58"/>
      <c r="N148" s="58"/>
      <c r="O148" s="58"/>
      <c r="P148" s="80" t="s">
        <v>184</v>
      </c>
      <c r="Q148" s="66">
        <v>35816.519999999997</v>
      </c>
      <c r="R148" s="67" t="s">
        <v>132</v>
      </c>
      <c r="S148" s="72">
        <v>3</v>
      </c>
      <c r="T148" s="66">
        <f t="shared" si="7"/>
        <v>107449.56</v>
      </c>
      <c r="U148" s="101"/>
      <c r="V148" s="108"/>
    </row>
    <row r="149" spans="1:22" x14ac:dyDescent="0.25">
      <c r="A149" s="68">
        <v>141</v>
      </c>
      <c r="B149" s="114">
        <v>44813</v>
      </c>
      <c r="C149" s="63"/>
      <c r="D149" s="63"/>
      <c r="E149" s="63"/>
      <c r="F149" s="63"/>
      <c r="G149" s="63"/>
      <c r="H149" s="63"/>
      <c r="I149" s="63"/>
      <c r="J149" s="63"/>
      <c r="K149" s="63"/>
      <c r="L149" s="69" t="s">
        <v>30</v>
      </c>
      <c r="M149" s="63"/>
      <c r="N149" s="63"/>
      <c r="O149" s="63"/>
      <c r="P149" s="80" t="s">
        <v>187</v>
      </c>
      <c r="Q149" s="66">
        <v>22.931999999999999</v>
      </c>
      <c r="R149" s="67" t="s">
        <v>132</v>
      </c>
      <c r="S149" s="72">
        <v>33</v>
      </c>
      <c r="T149" s="66">
        <f>Q149*S149</f>
        <v>756.75599999999997</v>
      </c>
      <c r="U149" s="101" t="s">
        <v>159</v>
      </c>
      <c r="V149" s="102" t="s">
        <v>158</v>
      </c>
    </row>
    <row r="150" spans="1:22" x14ac:dyDescent="0.25">
      <c r="A150" s="68">
        <v>142</v>
      </c>
      <c r="B150" s="115"/>
      <c r="C150" s="63"/>
      <c r="D150" s="63"/>
      <c r="E150" s="63"/>
      <c r="F150" s="63"/>
      <c r="G150" s="63"/>
      <c r="H150" s="63"/>
      <c r="I150" s="63"/>
      <c r="J150" s="63"/>
      <c r="K150" s="63"/>
      <c r="L150" s="69" t="s">
        <v>30</v>
      </c>
      <c r="M150" s="63"/>
      <c r="N150" s="63"/>
      <c r="O150" s="63"/>
      <c r="P150" s="80" t="s">
        <v>188</v>
      </c>
      <c r="Q150" s="66">
        <v>28.271999999999998</v>
      </c>
      <c r="R150" s="67" t="s">
        <v>132</v>
      </c>
      <c r="S150" s="72">
        <v>28</v>
      </c>
      <c r="T150" s="66">
        <f t="shared" ref="T150:T169" si="8">Q150*S150</f>
        <v>791.61599999999999</v>
      </c>
      <c r="U150" s="101"/>
      <c r="V150" s="102"/>
    </row>
    <row r="151" spans="1:22" x14ac:dyDescent="0.25">
      <c r="A151" s="68">
        <v>143</v>
      </c>
      <c r="B151" s="115"/>
      <c r="C151" s="63"/>
      <c r="D151" s="63"/>
      <c r="E151" s="63"/>
      <c r="F151" s="63"/>
      <c r="G151" s="63"/>
      <c r="H151" s="63"/>
      <c r="I151" s="63"/>
      <c r="J151" s="63"/>
      <c r="K151" s="63"/>
      <c r="L151" s="69" t="s">
        <v>30</v>
      </c>
      <c r="M151" s="63"/>
      <c r="N151" s="63"/>
      <c r="O151" s="63"/>
      <c r="P151" s="80" t="s">
        <v>189</v>
      </c>
      <c r="Q151" s="81">
        <v>42.491999999999997</v>
      </c>
      <c r="R151" s="67" t="s">
        <v>132</v>
      </c>
      <c r="S151" s="72">
        <v>220</v>
      </c>
      <c r="T151" s="66">
        <f t="shared" si="8"/>
        <v>9348.24</v>
      </c>
      <c r="U151" s="101"/>
      <c r="V151" s="102"/>
    </row>
    <row r="152" spans="1:22" x14ac:dyDescent="0.25">
      <c r="A152" s="68">
        <v>144</v>
      </c>
      <c r="B152" s="115"/>
      <c r="C152" s="63"/>
      <c r="D152" s="63"/>
      <c r="E152" s="63"/>
      <c r="F152" s="63"/>
      <c r="G152" s="63"/>
      <c r="H152" s="63"/>
      <c r="I152" s="63"/>
      <c r="J152" s="63"/>
      <c r="K152" s="63"/>
      <c r="L152" s="69" t="s">
        <v>30</v>
      </c>
      <c r="M152" s="63"/>
      <c r="N152" s="63"/>
      <c r="O152" s="63"/>
      <c r="P152" s="80" t="s">
        <v>190</v>
      </c>
      <c r="Q152" s="82">
        <v>67.367999999999995</v>
      </c>
      <c r="R152" s="67" t="s">
        <v>132</v>
      </c>
      <c r="S152" s="72">
        <v>27</v>
      </c>
      <c r="T152" s="66">
        <f t="shared" si="8"/>
        <v>1818.9359999999999</v>
      </c>
      <c r="U152" s="101"/>
      <c r="V152" s="102"/>
    </row>
    <row r="153" spans="1:22" ht="25.5" x14ac:dyDescent="0.25">
      <c r="A153" s="68">
        <v>145</v>
      </c>
      <c r="B153" s="115"/>
      <c r="C153" s="63"/>
      <c r="D153" s="63"/>
      <c r="E153" s="63"/>
      <c r="F153" s="63"/>
      <c r="G153" s="63"/>
      <c r="H153" s="63"/>
      <c r="I153" s="63"/>
      <c r="J153" s="63"/>
      <c r="K153" s="63"/>
      <c r="L153" s="69" t="s">
        <v>30</v>
      </c>
      <c r="M153" s="63"/>
      <c r="N153" s="63"/>
      <c r="O153" s="63"/>
      <c r="P153" s="80" t="s">
        <v>191</v>
      </c>
      <c r="Q153" s="82">
        <v>21.155999999999999</v>
      </c>
      <c r="R153" s="67" t="s">
        <v>132</v>
      </c>
      <c r="S153" s="72">
        <v>146</v>
      </c>
      <c r="T153" s="66">
        <f t="shared" si="8"/>
        <v>3088.7759999999998</v>
      </c>
      <c r="U153" s="101"/>
      <c r="V153" s="102"/>
    </row>
    <row r="154" spans="1:22" ht="25.5" x14ac:dyDescent="0.25">
      <c r="A154" s="68">
        <v>146</v>
      </c>
      <c r="B154" s="115"/>
      <c r="C154" s="63"/>
      <c r="D154" s="63"/>
      <c r="E154" s="63"/>
      <c r="F154" s="63"/>
      <c r="G154" s="63"/>
      <c r="H154" s="63"/>
      <c r="I154" s="63"/>
      <c r="J154" s="63"/>
      <c r="K154" s="63"/>
      <c r="L154" s="69" t="s">
        <v>30</v>
      </c>
      <c r="M154" s="63"/>
      <c r="N154" s="63"/>
      <c r="O154" s="63"/>
      <c r="P154" s="80" t="s">
        <v>192</v>
      </c>
      <c r="Q154" s="82">
        <v>31.103999999999999</v>
      </c>
      <c r="R154" s="67" t="s">
        <v>132</v>
      </c>
      <c r="S154" s="72">
        <v>116</v>
      </c>
      <c r="T154" s="66">
        <f t="shared" si="8"/>
        <v>3608.0639999999999</v>
      </c>
      <c r="U154" s="101"/>
      <c r="V154" s="102"/>
    </row>
    <row r="155" spans="1:22" ht="25.5" x14ac:dyDescent="0.25">
      <c r="A155" s="68">
        <v>147</v>
      </c>
      <c r="B155" s="115"/>
      <c r="C155" s="63"/>
      <c r="D155" s="63"/>
      <c r="E155" s="63"/>
      <c r="F155" s="63"/>
      <c r="G155" s="63"/>
      <c r="H155" s="63"/>
      <c r="I155" s="63"/>
      <c r="J155" s="63"/>
      <c r="K155" s="63"/>
      <c r="L155" s="69" t="s">
        <v>30</v>
      </c>
      <c r="M155" s="63"/>
      <c r="N155" s="63"/>
      <c r="O155" s="63"/>
      <c r="P155" s="80" t="s">
        <v>193</v>
      </c>
      <c r="Q155" s="66">
        <v>46.031999999999996</v>
      </c>
      <c r="R155" s="67" t="s">
        <v>132</v>
      </c>
      <c r="S155" s="72">
        <v>684</v>
      </c>
      <c r="T155" s="66">
        <f t="shared" si="8"/>
        <v>31485.887999999999</v>
      </c>
      <c r="U155" s="101"/>
      <c r="V155" s="102"/>
    </row>
    <row r="156" spans="1:22" ht="25.5" x14ac:dyDescent="0.25">
      <c r="A156" s="68">
        <v>148</v>
      </c>
      <c r="B156" s="115"/>
      <c r="C156" s="63"/>
      <c r="D156" s="63"/>
      <c r="E156" s="63"/>
      <c r="F156" s="63"/>
      <c r="G156" s="63"/>
      <c r="H156" s="63"/>
      <c r="I156" s="63"/>
      <c r="J156" s="63"/>
      <c r="K156" s="63"/>
      <c r="L156" s="69" t="s">
        <v>30</v>
      </c>
      <c r="M156" s="63"/>
      <c r="N156" s="63"/>
      <c r="O156" s="63"/>
      <c r="P156" s="80" t="s">
        <v>194</v>
      </c>
      <c r="Q156" s="66">
        <v>70.92</v>
      </c>
      <c r="R156" s="67" t="s">
        <v>132</v>
      </c>
      <c r="S156" s="72">
        <v>151</v>
      </c>
      <c r="T156" s="66">
        <f t="shared" si="8"/>
        <v>10708.92</v>
      </c>
      <c r="U156" s="101"/>
      <c r="V156" s="102"/>
    </row>
    <row r="157" spans="1:22" ht="25.5" x14ac:dyDescent="0.25">
      <c r="A157" s="68">
        <v>149</v>
      </c>
      <c r="B157" s="115"/>
      <c r="C157" s="63"/>
      <c r="D157" s="63"/>
      <c r="E157" s="63"/>
      <c r="F157" s="63"/>
      <c r="G157" s="63"/>
      <c r="H157" s="63"/>
      <c r="I157" s="63"/>
      <c r="J157" s="63"/>
      <c r="K157" s="63"/>
      <c r="L157" s="69" t="s">
        <v>30</v>
      </c>
      <c r="M157" s="63"/>
      <c r="N157" s="63"/>
      <c r="O157" s="63"/>
      <c r="P157" s="80" t="s">
        <v>195</v>
      </c>
      <c r="Q157" s="66">
        <v>131.35199999999998</v>
      </c>
      <c r="R157" s="67" t="s">
        <v>132</v>
      </c>
      <c r="S157" s="72">
        <v>8</v>
      </c>
      <c r="T157" s="66">
        <f t="shared" si="8"/>
        <v>1050.8159999999998</v>
      </c>
      <c r="U157" s="101"/>
      <c r="V157" s="102"/>
    </row>
    <row r="158" spans="1:22" x14ac:dyDescent="0.25">
      <c r="A158" s="68">
        <v>150</v>
      </c>
      <c r="B158" s="115"/>
      <c r="C158" s="63"/>
      <c r="D158" s="63"/>
      <c r="E158" s="63"/>
      <c r="F158" s="63"/>
      <c r="G158" s="63"/>
      <c r="H158" s="63"/>
      <c r="I158" s="63"/>
      <c r="J158" s="63"/>
      <c r="K158" s="63"/>
      <c r="L158" s="69" t="s">
        <v>30</v>
      </c>
      <c r="M158" s="63"/>
      <c r="N158" s="63"/>
      <c r="O158" s="63"/>
      <c r="P158" s="80" t="s">
        <v>196</v>
      </c>
      <c r="Q158" s="66">
        <v>13.331999999999999</v>
      </c>
      <c r="R158" s="67" t="s">
        <v>132</v>
      </c>
      <c r="S158" s="91">
        <v>1314</v>
      </c>
      <c r="T158" s="66">
        <f t="shared" si="8"/>
        <v>17518.248</v>
      </c>
      <c r="U158" s="101"/>
      <c r="V158" s="102"/>
    </row>
    <row r="159" spans="1:22" x14ac:dyDescent="0.25">
      <c r="A159" s="68">
        <v>151</v>
      </c>
      <c r="B159" s="115"/>
      <c r="C159" s="63"/>
      <c r="D159" s="63"/>
      <c r="E159" s="63"/>
      <c r="F159" s="63"/>
      <c r="G159" s="63"/>
      <c r="H159" s="63"/>
      <c r="I159" s="63"/>
      <c r="J159" s="63"/>
      <c r="K159" s="63"/>
      <c r="L159" s="69" t="s">
        <v>30</v>
      </c>
      <c r="M159" s="63"/>
      <c r="N159" s="63"/>
      <c r="O159" s="63"/>
      <c r="P159" s="80" t="s">
        <v>197</v>
      </c>
      <c r="Q159" s="66">
        <v>15.827999999999999</v>
      </c>
      <c r="R159" s="67" t="s">
        <v>132</v>
      </c>
      <c r="S159" s="91">
        <v>1504</v>
      </c>
      <c r="T159" s="66">
        <f t="shared" si="8"/>
        <v>23805.311999999998</v>
      </c>
      <c r="U159" s="101"/>
      <c r="V159" s="102"/>
    </row>
    <row r="160" spans="1:22" x14ac:dyDescent="0.25">
      <c r="A160" s="68">
        <v>152</v>
      </c>
      <c r="B160" s="115"/>
      <c r="C160" s="63"/>
      <c r="D160" s="63"/>
      <c r="E160" s="63"/>
      <c r="F160" s="63"/>
      <c r="G160" s="63"/>
      <c r="H160" s="63"/>
      <c r="I160" s="63"/>
      <c r="J160" s="63"/>
      <c r="K160" s="63"/>
      <c r="L160" s="69" t="s">
        <v>30</v>
      </c>
      <c r="M160" s="63"/>
      <c r="N160" s="63"/>
      <c r="O160" s="63"/>
      <c r="P160" s="80" t="s">
        <v>198</v>
      </c>
      <c r="Q160" s="66">
        <v>21.155999999999999</v>
      </c>
      <c r="R160" s="67" t="s">
        <v>132</v>
      </c>
      <c r="S160" s="91">
        <v>1413</v>
      </c>
      <c r="T160" s="66">
        <f t="shared" si="8"/>
        <v>29893.428</v>
      </c>
      <c r="U160" s="101"/>
      <c r="V160" s="102"/>
    </row>
    <row r="161" spans="1:22" x14ac:dyDescent="0.25">
      <c r="A161" s="68">
        <v>153</v>
      </c>
      <c r="B161" s="115"/>
      <c r="C161" s="63"/>
      <c r="D161" s="63"/>
      <c r="E161" s="63"/>
      <c r="F161" s="63"/>
      <c r="G161" s="63"/>
      <c r="H161" s="63"/>
      <c r="I161" s="63"/>
      <c r="J161" s="63"/>
      <c r="K161" s="63"/>
      <c r="L161" s="69" t="s">
        <v>30</v>
      </c>
      <c r="M161" s="63"/>
      <c r="N161" s="63"/>
      <c r="O161" s="63"/>
      <c r="P161" s="80" t="s">
        <v>199</v>
      </c>
      <c r="Q161" s="66">
        <v>31.823999999999998</v>
      </c>
      <c r="R161" s="67" t="s">
        <v>132</v>
      </c>
      <c r="S161" s="72">
        <v>13</v>
      </c>
      <c r="T161" s="66">
        <f t="shared" si="8"/>
        <v>413.71199999999999</v>
      </c>
      <c r="U161" s="101"/>
      <c r="V161" s="102"/>
    </row>
    <row r="162" spans="1:22" x14ac:dyDescent="0.25">
      <c r="A162" s="68">
        <v>154</v>
      </c>
      <c r="B162" s="115"/>
      <c r="C162" s="63"/>
      <c r="D162" s="63"/>
      <c r="E162" s="63"/>
      <c r="F162" s="63"/>
      <c r="G162" s="63"/>
      <c r="H162" s="63"/>
      <c r="I162" s="63"/>
      <c r="J162" s="63"/>
      <c r="K162" s="63"/>
      <c r="L162" s="69" t="s">
        <v>30</v>
      </c>
      <c r="M162" s="63"/>
      <c r="N162" s="63"/>
      <c r="O162" s="63"/>
      <c r="P162" s="80" t="s">
        <v>200</v>
      </c>
      <c r="Q162" s="66">
        <v>26.495999999999999</v>
      </c>
      <c r="R162" s="67" t="s">
        <v>132</v>
      </c>
      <c r="S162" s="72">
        <v>270</v>
      </c>
      <c r="T162" s="66">
        <f t="shared" si="8"/>
        <v>7153.92</v>
      </c>
      <c r="U162" s="101"/>
      <c r="V162" s="102"/>
    </row>
    <row r="163" spans="1:22" x14ac:dyDescent="0.25">
      <c r="A163" s="68">
        <v>155</v>
      </c>
      <c r="B163" s="115"/>
      <c r="C163" s="63"/>
      <c r="D163" s="63"/>
      <c r="E163" s="63"/>
      <c r="F163" s="63"/>
      <c r="G163" s="63"/>
      <c r="H163" s="63"/>
      <c r="I163" s="63"/>
      <c r="J163" s="63"/>
      <c r="K163" s="63"/>
      <c r="L163" s="69" t="s">
        <v>30</v>
      </c>
      <c r="M163" s="63"/>
      <c r="N163" s="63"/>
      <c r="O163" s="63"/>
      <c r="P163" s="80" t="s">
        <v>201</v>
      </c>
      <c r="Q163" s="66">
        <v>33.6</v>
      </c>
      <c r="R163" s="67" t="s">
        <v>132</v>
      </c>
      <c r="S163" s="72">
        <v>23</v>
      </c>
      <c r="T163" s="66">
        <f t="shared" si="8"/>
        <v>772.80000000000007</v>
      </c>
      <c r="U163" s="101"/>
      <c r="V163" s="102"/>
    </row>
    <row r="164" spans="1:22" x14ac:dyDescent="0.25">
      <c r="A164" s="68">
        <v>156</v>
      </c>
      <c r="B164" s="115"/>
      <c r="C164" s="63"/>
      <c r="D164" s="63"/>
      <c r="E164" s="63"/>
      <c r="F164" s="63"/>
      <c r="G164" s="63"/>
      <c r="H164" s="63"/>
      <c r="I164" s="63"/>
      <c r="J164" s="63"/>
      <c r="K164" s="63"/>
      <c r="L164" s="69" t="s">
        <v>30</v>
      </c>
      <c r="M164" s="63"/>
      <c r="N164" s="63"/>
      <c r="O164" s="63"/>
      <c r="P164" s="80" t="s">
        <v>202</v>
      </c>
      <c r="Q164" s="66">
        <v>53.16</v>
      </c>
      <c r="R164" s="67" t="s">
        <v>132</v>
      </c>
      <c r="S164" s="72">
        <v>861</v>
      </c>
      <c r="T164" s="66">
        <f t="shared" si="8"/>
        <v>45770.759999999995</v>
      </c>
      <c r="U164" s="101"/>
      <c r="V164" s="102"/>
    </row>
    <row r="165" spans="1:22" x14ac:dyDescent="0.25">
      <c r="A165" s="68">
        <v>157</v>
      </c>
      <c r="B165" s="115"/>
      <c r="C165" s="63"/>
      <c r="D165" s="63"/>
      <c r="E165" s="63"/>
      <c r="F165" s="63"/>
      <c r="G165" s="63"/>
      <c r="H165" s="63"/>
      <c r="I165" s="63"/>
      <c r="J165" s="63"/>
      <c r="K165" s="63"/>
      <c r="L165" s="69" t="s">
        <v>30</v>
      </c>
      <c r="M165" s="63"/>
      <c r="N165" s="63"/>
      <c r="O165" s="63"/>
      <c r="P165" s="80" t="s">
        <v>203</v>
      </c>
      <c r="Q165" s="66">
        <v>67.367999999999995</v>
      </c>
      <c r="R165" s="67" t="s">
        <v>132</v>
      </c>
      <c r="S165" s="72">
        <v>167</v>
      </c>
      <c r="T165" s="66">
        <f t="shared" si="8"/>
        <v>11250.455999999998</v>
      </c>
      <c r="U165" s="101"/>
      <c r="V165" s="102"/>
    </row>
    <row r="166" spans="1:22" x14ac:dyDescent="0.25">
      <c r="A166" s="68">
        <v>158</v>
      </c>
      <c r="B166" s="115"/>
      <c r="C166" s="63"/>
      <c r="D166" s="63"/>
      <c r="E166" s="63"/>
      <c r="F166" s="63"/>
      <c r="G166" s="63"/>
      <c r="H166" s="63"/>
      <c r="I166" s="63"/>
      <c r="J166" s="63"/>
      <c r="K166" s="63"/>
      <c r="L166" s="69" t="s">
        <v>30</v>
      </c>
      <c r="M166" s="63"/>
      <c r="N166" s="63"/>
      <c r="O166" s="63"/>
      <c r="P166" s="80" t="s">
        <v>204</v>
      </c>
      <c r="Q166" s="66">
        <v>34.86</v>
      </c>
      <c r="R166" s="67" t="s">
        <v>132</v>
      </c>
      <c r="S166" s="91">
        <v>3770</v>
      </c>
      <c r="T166" s="66">
        <f t="shared" si="8"/>
        <v>131422.20000000001</v>
      </c>
      <c r="U166" s="101"/>
      <c r="V166" s="102"/>
    </row>
    <row r="167" spans="1:22" x14ac:dyDescent="0.25">
      <c r="A167" s="68">
        <v>159</v>
      </c>
      <c r="B167" s="115"/>
      <c r="C167" s="63"/>
      <c r="D167" s="63"/>
      <c r="E167" s="63"/>
      <c r="F167" s="63"/>
      <c r="G167" s="63"/>
      <c r="H167" s="63"/>
      <c r="I167" s="63"/>
      <c r="J167" s="63"/>
      <c r="K167" s="63"/>
      <c r="L167" s="69" t="s">
        <v>30</v>
      </c>
      <c r="M167" s="63"/>
      <c r="N167" s="63"/>
      <c r="O167" s="63"/>
      <c r="P167" s="80" t="s">
        <v>205</v>
      </c>
      <c r="Q167" s="66">
        <v>39.059999999999995</v>
      </c>
      <c r="R167" s="67" t="s">
        <v>132</v>
      </c>
      <c r="S167" s="72">
        <v>100</v>
      </c>
      <c r="T167" s="66">
        <f t="shared" si="8"/>
        <v>3905.9999999999995</v>
      </c>
      <c r="U167" s="101"/>
      <c r="V167" s="102"/>
    </row>
    <row r="168" spans="1:22" x14ac:dyDescent="0.25">
      <c r="A168" s="68">
        <v>160</v>
      </c>
      <c r="B168" s="115"/>
      <c r="C168" s="63"/>
      <c r="D168" s="63"/>
      <c r="E168" s="63"/>
      <c r="F168" s="63"/>
      <c r="G168" s="63"/>
      <c r="H168" s="63"/>
      <c r="I168" s="63"/>
      <c r="J168" s="63"/>
      <c r="K168" s="63"/>
      <c r="L168" s="69" t="s">
        <v>30</v>
      </c>
      <c r="M168" s="63"/>
      <c r="N168" s="63"/>
      <c r="O168" s="63"/>
      <c r="P168" s="80" t="s">
        <v>206</v>
      </c>
      <c r="Q168" s="66">
        <v>64.62</v>
      </c>
      <c r="R168" s="67" t="s">
        <v>132</v>
      </c>
      <c r="S168" s="72">
        <v>100</v>
      </c>
      <c r="T168" s="66">
        <f t="shared" si="8"/>
        <v>6462</v>
      </c>
      <c r="U168" s="101"/>
      <c r="V168" s="102"/>
    </row>
    <row r="169" spans="1:22" ht="25.5" x14ac:dyDescent="0.25">
      <c r="A169" s="68">
        <v>161</v>
      </c>
      <c r="B169" s="116"/>
      <c r="C169" s="63"/>
      <c r="D169" s="63"/>
      <c r="E169" s="63"/>
      <c r="F169" s="63"/>
      <c r="G169" s="63"/>
      <c r="H169" s="63"/>
      <c r="I169" s="63"/>
      <c r="J169" s="63"/>
      <c r="K169" s="63"/>
      <c r="L169" s="69" t="s">
        <v>30</v>
      </c>
      <c r="M169" s="63"/>
      <c r="N169" s="63"/>
      <c r="O169" s="63"/>
      <c r="P169" s="80" t="s">
        <v>207</v>
      </c>
      <c r="Q169" s="66">
        <v>111.372</v>
      </c>
      <c r="R169" s="67" t="s">
        <v>132</v>
      </c>
      <c r="S169" s="72">
        <v>495</v>
      </c>
      <c r="T169" s="66">
        <f t="shared" si="8"/>
        <v>55129.14</v>
      </c>
      <c r="U169" s="101"/>
      <c r="V169" s="102"/>
    </row>
    <row r="170" spans="1:22" x14ac:dyDescent="0.25">
      <c r="A170" s="68">
        <v>162</v>
      </c>
      <c r="B170" s="109">
        <v>44817</v>
      </c>
      <c r="C170" s="58"/>
      <c r="D170" s="58"/>
      <c r="E170" s="58"/>
      <c r="F170" s="58"/>
      <c r="G170" s="58"/>
      <c r="H170" s="58"/>
      <c r="I170" s="58"/>
      <c r="J170" s="58"/>
      <c r="K170" s="58"/>
      <c r="L170" s="69" t="s">
        <v>30</v>
      </c>
      <c r="M170" s="58"/>
      <c r="N170" s="58"/>
      <c r="O170" s="58"/>
      <c r="P170" s="80" t="s">
        <v>208</v>
      </c>
      <c r="Q170" s="82">
        <v>2550</v>
      </c>
      <c r="R170" s="67" t="s">
        <v>132</v>
      </c>
      <c r="S170" s="72">
        <v>20</v>
      </c>
      <c r="T170" s="66">
        <f>Q170*S170</f>
        <v>51000</v>
      </c>
      <c r="U170" s="101" t="s">
        <v>213</v>
      </c>
      <c r="V170" s="102" t="s">
        <v>214</v>
      </c>
    </row>
    <row r="171" spans="1:22" x14ac:dyDescent="0.25">
      <c r="A171" s="68">
        <v>163</v>
      </c>
      <c r="B171" s="110"/>
      <c r="C171" s="58"/>
      <c r="D171" s="58"/>
      <c r="E171" s="58"/>
      <c r="F171" s="58"/>
      <c r="G171" s="58"/>
      <c r="H171" s="58"/>
      <c r="I171" s="58"/>
      <c r="J171" s="58"/>
      <c r="K171" s="58"/>
      <c r="L171" s="69" t="s">
        <v>30</v>
      </c>
      <c r="M171" s="58"/>
      <c r="N171" s="58"/>
      <c r="O171" s="58"/>
      <c r="P171" s="80" t="s">
        <v>209</v>
      </c>
      <c r="Q171" s="81">
        <v>700</v>
      </c>
      <c r="R171" s="67" t="s">
        <v>132</v>
      </c>
      <c r="S171" s="72">
        <v>106</v>
      </c>
      <c r="T171" s="66">
        <f t="shared" ref="T171:T173" si="9">Q171*S171</f>
        <v>74200</v>
      </c>
      <c r="U171" s="101"/>
      <c r="V171" s="102"/>
    </row>
    <row r="172" spans="1:22" x14ac:dyDescent="0.25">
      <c r="A172" s="68">
        <v>164</v>
      </c>
      <c r="B172" s="110"/>
      <c r="C172" s="58"/>
      <c r="D172" s="58"/>
      <c r="E172" s="58"/>
      <c r="F172" s="58"/>
      <c r="G172" s="58"/>
      <c r="H172" s="58"/>
      <c r="I172" s="58"/>
      <c r="J172" s="58"/>
      <c r="K172" s="58"/>
      <c r="L172" s="69" t="s">
        <v>30</v>
      </c>
      <c r="M172" s="58"/>
      <c r="N172" s="58"/>
      <c r="O172" s="58"/>
      <c r="P172" s="80" t="s">
        <v>210</v>
      </c>
      <c r="Q172" s="81">
        <v>460</v>
      </c>
      <c r="R172" s="67" t="s">
        <v>132</v>
      </c>
      <c r="S172" s="72">
        <v>110</v>
      </c>
      <c r="T172" s="66">
        <f t="shared" si="9"/>
        <v>50600</v>
      </c>
      <c r="U172" s="101"/>
      <c r="V172" s="102"/>
    </row>
    <row r="173" spans="1:22" x14ac:dyDescent="0.25">
      <c r="A173" s="68">
        <v>165</v>
      </c>
      <c r="B173" s="110"/>
      <c r="C173" s="58"/>
      <c r="D173" s="58"/>
      <c r="E173" s="58"/>
      <c r="F173" s="58"/>
      <c r="G173" s="58"/>
      <c r="H173" s="58"/>
      <c r="I173" s="58"/>
      <c r="J173" s="58"/>
      <c r="K173" s="58"/>
      <c r="L173" s="69" t="s">
        <v>30</v>
      </c>
      <c r="M173" s="58"/>
      <c r="N173" s="58"/>
      <c r="O173" s="58"/>
      <c r="P173" s="80" t="s">
        <v>211</v>
      </c>
      <c r="Q173" s="81">
        <v>420</v>
      </c>
      <c r="R173" s="67" t="s">
        <v>132</v>
      </c>
      <c r="S173" s="72">
        <v>150</v>
      </c>
      <c r="T173" s="66">
        <f t="shared" si="9"/>
        <v>63000</v>
      </c>
      <c r="U173" s="101"/>
      <c r="V173" s="102"/>
    </row>
    <row r="174" spans="1:22" x14ac:dyDescent="0.25">
      <c r="A174" s="68">
        <v>166</v>
      </c>
      <c r="B174" s="111"/>
      <c r="C174" s="58"/>
      <c r="D174" s="58"/>
      <c r="E174" s="58"/>
      <c r="F174" s="58"/>
      <c r="G174" s="58"/>
      <c r="H174" s="58"/>
      <c r="I174" s="58"/>
      <c r="J174" s="58"/>
      <c r="K174" s="58"/>
      <c r="L174" s="69" t="s">
        <v>30</v>
      </c>
      <c r="M174" s="58"/>
      <c r="N174" s="58"/>
      <c r="O174" s="58"/>
      <c r="P174" s="80" t="s">
        <v>212</v>
      </c>
      <c r="Q174" s="81">
        <v>460</v>
      </c>
      <c r="R174" s="67" t="s">
        <v>132</v>
      </c>
      <c r="S174" s="72">
        <v>150</v>
      </c>
      <c r="T174" s="66">
        <f>Q174*S174</f>
        <v>69000</v>
      </c>
      <c r="U174" s="101"/>
      <c r="V174" s="102"/>
    </row>
    <row r="175" spans="1:22" x14ac:dyDescent="0.25">
      <c r="A175" s="68">
        <v>167</v>
      </c>
      <c r="B175" s="109">
        <v>44817</v>
      </c>
      <c r="C175" s="58"/>
      <c r="D175" s="58"/>
      <c r="E175" s="58"/>
      <c r="F175" s="58"/>
      <c r="G175" s="58"/>
      <c r="H175" s="58"/>
      <c r="I175" s="58"/>
      <c r="J175" s="58"/>
      <c r="K175" s="58"/>
      <c r="L175" s="69" t="s">
        <v>30</v>
      </c>
      <c r="M175" s="58"/>
      <c r="N175" s="58"/>
      <c r="O175" s="58"/>
      <c r="P175" s="80" t="s">
        <v>215</v>
      </c>
      <c r="Q175" s="99">
        <v>1557.636</v>
      </c>
      <c r="R175" s="67" t="s">
        <v>132</v>
      </c>
      <c r="S175" s="92">
        <v>20</v>
      </c>
      <c r="T175" s="99">
        <f>Q175*S175</f>
        <v>31152.720000000001</v>
      </c>
      <c r="U175" s="108" t="s">
        <v>225</v>
      </c>
      <c r="V175" s="108" t="s">
        <v>226</v>
      </c>
    </row>
    <row r="176" spans="1:22" x14ac:dyDescent="0.25">
      <c r="A176" s="68">
        <v>168</v>
      </c>
      <c r="B176" s="110"/>
      <c r="C176" s="58"/>
      <c r="D176" s="58"/>
      <c r="E176" s="58"/>
      <c r="F176" s="58"/>
      <c r="G176" s="58"/>
      <c r="H176" s="58"/>
      <c r="I176" s="58"/>
      <c r="J176" s="58"/>
      <c r="K176" s="58"/>
      <c r="L176" s="69" t="s">
        <v>30</v>
      </c>
      <c r="M176" s="58"/>
      <c r="N176" s="58"/>
      <c r="O176" s="58"/>
      <c r="P176" s="80" t="s">
        <v>216</v>
      </c>
      <c r="Q176" s="99">
        <v>765</v>
      </c>
      <c r="R176" s="67" t="s">
        <v>132</v>
      </c>
      <c r="S176" s="92">
        <v>35</v>
      </c>
      <c r="T176" s="99">
        <f t="shared" ref="T176:T188" si="10">Q176*S176</f>
        <v>26775</v>
      </c>
      <c r="U176" s="108"/>
      <c r="V176" s="108"/>
    </row>
    <row r="177" spans="1:22" x14ac:dyDescent="0.25">
      <c r="A177" s="68">
        <v>169</v>
      </c>
      <c r="B177" s="110"/>
      <c r="C177" s="58"/>
      <c r="D177" s="58"/>
      <c r="E177" s="58"/>
      <c r="F177" s="58"/>
      <c r="G177" s="58"/>
      <c r="H177" s="58"/>
      <c r="I177" s="58"/>
      <c r="J177" s="58"/>
      <c r="K177" s="58"/>
      <c r="L177" s="69" t="s">
        <v>30</v>
      </c>
      <c r="M177" s="58"/>
      <c r="N177" s="58"/>
      <c r="O177" s="58"/>
      <c r="P177" s="80" t="s">
        <v>217</v>
      </c>
      <c r="Q177" s="99">
        <v>1740</v>
      </c>
      <c r="R177" s="67" t="s">
        <v>132</v>
      </c>
      <c r="S177" s="92">
        <v>141</v>
      </c>
      <c r="T177" s="99">
        <f t="shared" si="10"/>
        <v>245340</v>
      </c>
      <c r="U177" s="108"/>
      <c r="V177" s="108"/>
    </row>
    <row r="178" spans="1:22" x14ac:dyDescent="0.25">
      <c r="A178" s="68">
        <v>170</v>
      </c>
      <c r="B178" s="110"/>
      <c r="C178" s="58"/>
      <c r="D178" s="58"/>
      <c r="E178" s="58"/>
      <c r="F178" s="58"/>
      <c r="G178" s="58"/>
      <c r="H178" s="58"/>
      <c r="I178" s="58"/>
      <c r="J178" s="58"/>
      <c r="K178" s="58"/>
      <c r="L178" s="69" t="s">
        <v>30</v>
      </c>
      <c r="M178" s="58"/>
      <c r="N178" s="58"/>
      <c r="O178" s="58"/>
      <c r="P178" s="80" t="s">
        <v>218</v>
      </c>
      <c r="Q178" s="99">
        <v>1740</v>
      </c>
      <c r="R178" s="67" t="s">
        <v>132</v>
      </c>
      <c r="S178" s="92">
        <v>35</v>
      </c>
      <c r="T178" s="99">
        <f t="shared" si="10"/>
        <v>60900</v>
      </c>
      <c r="U178" s="108"/>
      <c r="V178" s="108"/>
    </row>
    <row r="179" spans="1:22" x14ac:dyDescent="0.25">
      <c r="A179" s="68">
        <v>171</v>
      </c>
      <c r="B179" s="110"/>
      <c r="C179" s="58"/>
      <c r="D179" s="58"/>
      <c r="E179" s="58"/>
      <c r="F179" s="58"/>
      <c r="G179" s="58"/>
      <c r="H179" s="58"/>
      <c r="I179" s="58"/>
      <c r="J179" s="58"/>
      <c r="K179" s="58"/>
      <c r="L179" s="69" t="s">
        <v>30</v>
      </c>
      <c r="M179" s="58"/>
      <c r="N179" s="58"/>
      <c r="O179" s="58"/>
      <c r="P179" s="80" t="s">
        <v>219</v>
      </c>
      <c r="Q179" s="99">
        <v>1740</v>
      </c>
      <c r="R179" s="67" t="s">
        <v>132</v>
      </c>
      <c r="S179" s="92">
        <v>38</v>
      </c>
      <c r="T179" s="99">
        <f t="shared" si="10"/>
        <v>66120</v>
      </c>
      <c r="U179" s="108"/>
      <c r="V179" s="108"/>
    </row>
    <row r="180" spans="1:22" x14ac:dyDescent="0.25">
      <c r="A180" s="68">
        <v>172</v>
      </c>
      <c r="B180" s="110"/>
      <c r="C180" s="58"/>
      <c r="D180" s="58"/>
      <c r="E180" s="58"/>
      <c r="F180" s="58"/>
      <c r="G180" s="58"/>
      <c r="H180" s="58"/>
      <c r="I180" s="58"/>
      <c r="J180" s="58"/>
      <c r="K180" s="58"/>
      <c r="L180" s="69" t="s">
        <v>30</v>
      </c>
      <c r="M180" s="58"/>
      <c r="N180" s="58"/>
      <c r="O180" s="58"/>
      <c r="P180" s="80" t="s">
        <v>220</v>
      </c>
      <c r="Q180" s="99">
        <v>765</v>
      </c>
      <c r="R180" s="67" t="s">
        <v>132</v>
      </c>
      <c r="S180" s="92">
        <v>108</v>
      </c>
      <c r="T180" s="99">
        <f t="shared" si="10"/>
        <v>82620</v>
      </c>
      <c r="U180" s="108"/>
      <c r="V180" s="108"/>
    </row>
    <row r="181" spans="1:22" ht="25.5" x14ac:dyDescent="0.25">
      <c r="A181" s="68">
        <v>173</v>
      </c>
      <c r="B181" s="110"/>
      <c r="C181" s="58"/>
      <c r="D181" s="58"/>
      <c r="E181" s="58"/>
      <c r="F181" s="58"/>
      <c r="G181" s="58"/>
      <c r="H181" s="58"/>
      <c r="I181" s="58"/>
      <c r="J181" s="58"/>
      <c r="K181" s="58"/>
      <c r="L181" s="69" t="s">
        <v>30</v>
      </c>
      <c r="M181" s="58"/>
      <c r="N181" s="58"/>
      <c r="O181" s="58"/>
      <c r="P181" s="80" t="s">
        <v>221</v>
      </c>
      <c r="Q181" s="99">
        <v>765</v>
      </c>
      <c r="R181" s="67" t="s">
        <v>132</v>
      </c>
      <c r="S181" s="92">
        <v>37</v>
      </c>
      <c r="T181" s="99">
        <f t="shared" si="10"/>
        <v>28305</v>
      </c>
      <c r="U181" s="108"/>
      <c r="V181" s="108"/>
    </row>
    <row r="182" spans="1:22" x14ac:dyDescent="0.25">
      <c r="A182" s="68">
        <v>174</v>
      </c>
      <c r="B182" s="110"/>
      <c r="C182" s="58"/>
      <c r="D182" s="58"/>
      <c r="E182" s="58"/>
      <c r="F182" s="58"/>
      <c r="G182" s="58"/>
      <c r="H182" s="58"/>
      <c r="I182" s="58"/>
      <c r="J182" s="58"/>
      <c r="K182" s="58"/>
      <c r="L182" s="69" t="s">
        <v>30</v>
      </c>
      <c r="M182" s="58"/>
      <c r="N182" s="58"/>
      <c r="O182" s="58"/>
      <c r="P182" s="80" t="s">
        <v>216</v>
      </c>
      <c r="Q182" s="99">
        <v>765</v>
      </c>
      <c r="R182" s="67" t="s">
        <v>132</v>
      </c>
      <c r="S182" s="92">
        <v>477</v>
      </c>
      <c r="T182" s="99">
        <f t="shared" si="10"/>
        <v>364905</v>
      </c>
      <c r="U182" s="108"/>
      <c r="V182" s="108"/>
    </row>
    <row r="183" spans="1:22" x14ac:dyDescent="0.25">
      <c r="A183" s="68">
        <v>175</v>
      </c>
      <c r="B183" s="110"/>
      <c r="C183" s="58"/>
      <c r="D183" s="58"/>
      <c r="E183" s="58"/>
      <c r="F183" s="58"/>
      <c r="G183" s="58"/>
      <c r="H183" s="58"/>
      <c r="I183" s="58"/>
      <c r="J183" s="58"/>
      <c r="K183" s="58"/>
      <c r="L183" s="69" t="s">
        <v>30</v>
      </c>
      <c r="M183" s="58"/>
      <c r="N183" s="58"/>
      <c r="O183" s="58"/>
      <c r="P183" s="80" t="s">
        <v>216</v>
      </c>
      <c r="Q183" s="99">
        <v>765</v>
      </c>
      <c r="R183" s="67" t="s">
        <v>132</v>
      </c>
      <c r="S183" s="92">
        <v>23</v>
      </c>
      <c r="T183" s="99">
        <f t="shared" si="10"/>
        <v>17595</v>
      </c>
      <c r="U183" s="108"/>
      <c r="V183" s="108"/>
    </row>
    <row r="184" spans="1:22" ht="25.5" x14ac:dyDescent="0.25">
      <c r="A184" s="68">
        <v>176</v>
      </c>
      <c r="B184" s="110"/>
      <c r="C184" s="58"/>
      <c r="D184" s="58"/>
      <c r="E184" s="58"/>
      <c r="F184" s="58"/>
      <c r="G184" s="58"/>
      <c r="H184" s="58"/>
      <c r="I184" s="58"/>
      <c r="J184" s="58"/>
      <c r="K184" s="58"/>
      <c r="L184" s="69" t="s">
        <v>30</v>
      </c>
      <c r="M184" s="58"/>
      <c r="N184" s="58"/>
      <c r="O184" s="58"/>
      <c r="P184" s="80" t="s">
        <v>221</v>
      </c>
      <c r="Q184" s="99">
        <v>765</v>
      </c>
      <c r="R184" s="67" t="s">
        <v>132</v>
      </c>
      <c r="S184" s="92">
        <v>20</v>
      </c>
      <c r="T184" s="99">
        <f t="shared" si="10"/>
        <v>15300</v>
      </c>
      <c r="U184" s="108"/>
      <c r="V184" s="108"/>
    </row>
    <row r="185" spans="1:22" x14ac:dyDescent="0.25">
      <c r="A185" s="68">
        <v>177</v>
      </c>
      <c r="B185" s="110"/>
      <c r="C185" s="58"/>
      <c r="D185" s="58"/>
      <c r="E185" s="58"/>
      <c r="F185" s="58"/>
      <c r="G185" s="58"/>
      <c r="H185" s="58"/>
      <c r="I185" s="58"/>
      <c r="J185" s="58"/>
      <c r="K185" s="58"/>
      <c r="L185" s="69" t="s">
        <v>30</v>
      </c>
      <c r="M185" s="58"/>
      <c r="N185" s="58"/>
      <c r="O185" s="58"/>
      <c r="P185" s="80" t="s">
        <v>220</v>
      </c>
      <c r="Q185" s="99">
        <v>765</v>
      </c>
      <c r="R185" s="67" t="s">
        <v>132</v>
      </c>
      <c r="S185" s="92">
        <v>170</v>
      </c>
      <c r="T185" s="99">
        <f t="shared" si="10"/>
        <v>130050</v>
      </c>
      <c r="U185" s="108"/>
      <c r="V185" s="108"/>
    </row>
    <row r="186" spans="1:22" x14ac:dyDescent="0.25">
      <c r="A186" s="68">
        <v>178</v>
      </c>
      <c r="B186" s="110"/>
      <c r="C186" s="58"/>
      <c r="D186" s="58"/>
      <c r="E186" s="58"/>
      <c r="F186" s="58"/>
      <c r="G186" s="58"/>
      <c r="H186" s="58"/>
      <c r="I186" s="58"/>
      <c r="J186" s="58"/>
      <c r="K186" s="58"/>
      <c r="L186" s="69" t="s">
        <v>30</v>
      </c>
      <c r="M186" s="58"/>
      <c r="N186" s="58"/>
      <c r="O186" s="58"/>
      <c r="P186" s="80" t="s">
        <v>222</v>
      </c>
      <c r="Q186" s="99">
        <v>2889.9959999999996</v>
      </c>
      <c r="R186" s="67" t="s">
        <v>132</v>
      </c>
      <c r="S186" s="92">
        <v>30</v>
      </c>
      <c r="T186" s="99">
        <f t="shared" si="10"/>
        <v>86699.87999999999</v>
      </c>
      <c r="U186" s="108"/>
      <c r="V186" s="108"/>
    </row>
    <row r="187" spans="1:22" x14ac:dyDescent="0.25">
      <c r="A187" s="68">
        <v>179</v>
      </c>
      <c r="B187" s="110"/>
      <c r="C187" s="58"/>
      <c r="D187" s="58"/>
      <c r="E187" s="58"/>
      <c r="F187" s="58"/>
      <c r="G187" s="58"/>
      <c r="H187" s="58"/>
      <c r="I187" s="58"/>
      <c r="J187" s="58"/>
      <c r="K187" s="58"/>
      <c r="L187" s="69" t="s">
        <v>30</v>
      </c>
      <c r="M187" s="58"/>
      <c r="N187" s="58"/>
      <c r="O187" s="58"/>
      <c r="P187" s="80" t="s">
        <v>223</v>
      </c>
      <c r="Q187" s="99">
        <v>2889.9959999999996</v>
      </c>
      <c r="R187" s="67" t="s">
        <v>132</v>
      </c>
      <c r="S187" s="92">
        <v>16</v>
      </c>
      <c r="T187" s="99">
        <f t="shared" si="10"/>
        <v>46239.935999999994</v>
      </c>
      <c r="U187" s="108"/>
      <c r="V187" s="108"/>
    </row>
    <row r="188" spans="1:22" x14ac:dyDescent="0.25">
      <c r="A188" s="68">
        <v>180</v>
      </c>
      <c r="B188" s="111"/>
      <c r="C188" s="58"/>
      <c r="D188" s="58"/>
      <c r="E188" s="58"/>
      <c r="F188" s="58"/>
      <c r="G188" s="58"/>
      <c r="H188" s="58"/>
      <c r="I188" s="58"/>
      <c r="J188" s="58"/>
      <c r="K188" s="58"/>
      <c r="L188" s="69" t="s">
        <v>30</v>
      </c>
      <c r="M188" s="58"/>
      <c r="N188" s="58"/>
      <c r="O188" s="58"/>
      <c r="P188" s="80" t="s">
        <v>224</v>
      </c>
      <c r="Q188" s="99">
        <v>421.392</v>
      </c>
      <c r="R188" s="67" t="s">
        <v>132</v>
      </c>
      <c r="S188" s="92">
        <v>120</v>
      </c>
      <c r="T188" s="99">
        <f t="shared" si="10"/>
        <v>50567.040000000001</v>
      </c>
      <c r="U188" s="108"/>
      <c r="V188" s="108"/>
    </row>
    <row r="189" spans="1:22" ht="30" x14ac:dyDescent="0.25">
      <c r="A189" s="68">
        <v>181</v>
      </c>
      <c r="B189" s="112">
        <v>44820</v>
      </c>
      <c r="C189" s="73"/>
      <c r="D189" s="73"/>
      <c r="E189" s="73"/>
      <c r="F189" s="73"/>
      <c r="G189" s="73"/>
      <c r="H189" s="73"/>
      <c r="I189" s="73"/>
      <c r="J189" s="73"/>
      <c r="K189" s="73"/>
      <c r="L189" s="85" t="s">
        <v>30</v>
      </c>
      <c r="M189" s="73"/>
      <c r="N189" s="73"/>
      <c r="O189" s="73"/>
      <c r="P189" s="83" t="s">
        <v>227</v>
      </c>
      <c r="Q189" s="59">
        <v>3065.0039999999999</v>
      </c>
      <c r="R189" s="60" t="s">
        <v>132</v>
      </c>
      <c r="S189" s="87">
        <v>1</v>
      </c>
      <c r="T189" s="59">
        <f>Q189*S189</f>
        <v>3065.0039999999999</v>
      </c>
      <c r="U189" s="102" t="s">
        <v>229</v>
      </c>
      <c r="V189" s="102" t="s">
        <v>230</v>
      </c>
    </row>
    <row r="190" spans="1:22" ht="45" x14ac:dyDescent="0.25">
      <c r="A190" s="68">
        <v>182</v>
      </c>
      <c r="B190" s="113"/>
      <c r="C190" s="73"/>
      <c r="D190" s="73"/>
      <c r="E190" s="73"/>
      <c r="F190" s="73"/>
      <c r="G190" s="73"/>
      <c r="H190" s="73"/>
      <c r="I190" s="73"/>
      <c r="J190" s="73"/>
      <c r="K190" s="73"/>
      <c r="L190" s="85" t="s">
        <v>30</v>
      </c>
      <c r="M190" s="73"/>
      <c r="N190" s="73"/>
      <c r="O190" s="73"/>
      <c r="P190" s="83" t="s">
        <v>228</v>
      </c>
      <c r="Q190" s="59">
        <v>26364.996000000003</v>
      </c>
      <c r="R190" s="60" t="s">
        <v>132</v>
      </c>
      <c r="S190" s="87">
        <v>5</v>
      </c>
      <c r="T190" s="59">
        <f>Q190*S190</f>
        <v>131824.98000000001</v>
      </c>
      <c r="U190" s="102"/>
      <c r="V190" s="102"/>
    </row>
    <row r="191" spans="1:22" ht="30" x14ac:dyDescent="0.25">
      <c r="A191" s="68">
        <v>183</v>
      </c>
      <c r="B191" s="103">
        <v>44821</v>
      </c>
      <c r="C191" s="68"/>
      <c r="D191" s="68"/>
      <c r="E191" s="68"/>
      <c r="F191" s="68"/>
      <c r="G191" s="68"/>
      <c r="H191" s="68"/>
      <c r="I191" s="68"/>
      <c r="J191" s="68"/>
      <c r="K191" s="68"/>
      <c r="L191" s="85" t="s">
        <v>30</v>
      </c>
      <c r="M191" s="68"/>
      <c r="N191" s="68"/>
      <c r="O191" s="68"/>
      <c r="P191" s="83" t="s">
        <v>231</v>
      </c>
      <c r="Q191" s="59">
        <v>24.96</v>
      </c>
      <c r="R191" s="60" t="s">
        <v>132</v>
      </c>
      <c r="S191" s="87">
        <v>436</v>
      </c>
      <c r="T191" s="59">
        <f>Q191*S191</f>
        <v>10882.56</v>
      </c>
      <c r="U191" s="101" t="s">
        <v>257</v>
      </c>
      <c r="V191" s="102" t="s">
        <v>258</v>
      </c>
    </row>
    <row r="192" spans="1:22" x14ac:dyDescent="0.25">
      <c r="A192" s="68">
        <v>184</v>
      </c>
      <c r="B192" s="104"/>
      <c r="C192" s="68"/>
      <c r="D192" s="68"/>
      <c r="E192" s="68"/>
      <c r="F192" s="68"/>
      <c r="G192" s="68"/>
      <c r="H192" s="68"/>
      <c r="I192" s="68"/>
      <c r="J192" s="68"/>
      <c r="K192" s="68"/>
      <c r="L192" s="85" t="s">
        <v>30</v>
      </c>
      <c r="M192" s="68"/>
      <c r="N192" s="68"/>
      <c r="O192" s="68"/>
      <c r="P192" s="83" t="s">
        <v>232</v>
      </c>
      <c r="Q192" s="59">
        <v>55.8</v>
      </c>
      <c r="R192" s="60" t="s">
        <v>132</v>
      </c>
      <c r="S192" s="87">
        <v>891</v>
      </c>
      <c r="T192" s="59">
        <f t="shared" ref="T192:T217" si="11">Q192*S192</f>
        <v>49717.799999999996</v>
      </c>
      <c r="U192" s="101"/>
      <c r="V192" s="102"/>
    </row>
    <row r="193" spans="1:22" ht="45" x14ac:dyDescent="0.25">
      <c r="A193" s="68">
        <v>185</v>
      </c>
      <c r="B193" s="104"/>
      <c r="C193" s="68"/>
      <c r="D193" s="68"/>
      <c r="E193" s="68"/>
      <c r="F193" s="68"/>
      <c r="G193" s="68"/>
      <c r="H193" s="68"/>
      <c r="I193" s="68"/>
      <c r="J193" s="68"/>
      <c r="K193" s="68"/>
      <c r="L193" s="85" t="s">
        <v>30</v>
      </c>
      <c r="M193" s="68"/>
      <c r="N193" s="68"/>
      <c r="O193" s="68"/>
      <c r="P193" s="83" t="s">
        <v>233</v>
      </c>
      <c r="Q193" s="59">
        <v>166.79999999999998</v>
      </c>
      <c r="R193" s="60" t="s">
        <v>132</v>
      </c>
      <c r="S193" s="87">
        <v>492</v>
      </c>
      <c r="T193" s="59">
        <f t="shared" si="11"/>
        <v>82065.599999999991</v>
      </c>
      <c r="U193" s="101"/>
      <c r="V193" s="102"/>
    </row>
    <row r="194" spans="1:22" ht="30" x14ac:dyDescent="0.25">
      <c r="A194" s="68">
        <v>186</v>
      </c>
      <c r="B194" s="104"/>
      <c r="C194" s="68"/>
      <c r="D194" s="68"/>
      <c r="E194" s="68"/>
      <c r="F194" s="68"/>
      <c r="G194" s="68"/>
      <c r="H194" s="68"/>
      <c r="I194" s="68"/>
      <c r="J194" s="68"/>
      <c r="K194" s="68"/>
      <c r="L194" s="85" t="s">
        <v>30</v>
      </c>
      <c r="M194" s="68"/>
      <c r="N194" s="68"/>
      <c r="O194" s="68"/>
      <c r="P194" s="83" t="s">
        <v>234</v>
      </c>
      <c r="Q194" s="59">
        <v>136.08000000000001</v>
      </c>
      <c r="R194" s="60" t="s">
        <v>132</v>
      </c>
      <c r="S194" s="87">
        <v>911</v>
      </c>
      <c r="T194" s="59">
        <f t="shared" si="11"/>
        <v>123968.88</v>
      </c>
      <c r="U194" s="101"/>
      <c r="V194" s="102"/>
    </row>
    <row r="195" spans="1:22" ht="30" x14ac:dyDescent="0.25">
      <c r="A195" s="68">
        <v>187</v>
      </c>
      <c r="B195" s="104"/>
      <c r="C195" s="68"/>
      <c r="D195" s="68"/>
      <c r="E195" s="68"/>
      <c r="F195" s="68"/>
      <c r="G195" s="68"/>
      <c r="H195" s="68"/>
      <c r="I195" s="68"/>
      <c r="J195" s="68"/>
      <c r="K195" s="68"/>
      <c r="L195" s="85" t="s">
        <v>30</v>
      </c>
      <c r="M195" s="68"/>
      <c r="N195" s="68"/>
      <c r="O195" s="68"/>
      <c r="P195" s="83" t="s">
        <v>235</v>
      </c>
      <c r="Q195" s="59">
        <v>48.48</v>
      </c>
      <c r="R195" s="60" t="s">
        <v>132</v>
      </c>
      <c r="S195" s="87">
        <v>129</v>
      </c>
      <c r="T195" s="59">
        <f t="shared" si="11"/>
        <v>6253.9199999999992</v>
      </c>
      <c r="U195" s="101"/>
      <c r="V195" s="102"/>
    </row>
    <row r="196" spans="1:22" ht="30" x14ac:dyDescent="0.25">
      <c r="A196" s="68">
        <v>188</v>
      </c>
      <c r="B196" s="104"/>
      <c r="C196" s="68"/>
      <c r="D196" s="68"/>
      <c r="E196" s="68"/>
      <c r="F196" s="68"/>
      <c r="G196" s="68"/>
      <c r="H196" s="68"/>
      <c r="I196" s="68"/>
      <c r="J196" s="68"/>
      <c r="K196" s="68"/>
      <c r="L196" s="85" t="s">
        <v>30</v>
      </c>
      <c r="M196" s="68"/>
      <c r="N196" s="68"/>
      <c r="O196" s="68"/>
      <c r="P196" s="83" t="s">
        <v>236</v>
      </c>
      <c r="Q196" s="59">
        <v>153.72</v>
      </c>
      <c r="R196" s="60" t="s">
        <v>132</v>
      </c>
      <c r="S196" s="87">
        <v>125</v>
      </c>
      <c r="T196" s="59">
        <f t="shared" si="11"/>
        <v>19215</v>
      </c>
      <c r="U196" s="101"/>
      <c r="V196" s="102"/>
    </row>
    <row r="197" spans="1:22" ht="45" x14ac:dyDescent="0.25">
      <c r="A197" s="68">
        <v>189</v>
      </c>
      <c r="B197" s="104"/>
      <c r="C197" s="68"/>
      <c r="D197" s="68"/>
      <c r="E197" s="68"/>
      <c r="F197" s="68"/>
      <c r="G197" s="68"/>
      <c r="H197" s="68"/>
      <c r="I197" s="68"/>
      <c r="J197" s="68"/>
      <c r="K197" s="68"/>
      <c r="L197" s="85" t="s">
        <v>30</v>
      </c>
      <c r="M197" s="68"/>
      <c r="N197" s="68"/>
      <c r="O197" s="68"/>
      <c r="P197" s="83" t="s">
        <v>237</v>
      </c>
      <c r="Q197" s="59">
        <v>23.76</v>
      </c>
      <c r="R197" s="60" t="s">
        <v>132</v>
      </c>
      <c r="S197" s="87">
        <v>179</v>
      </c>
      <c r="T197" s="59">
        <f t="shared" si="11"/>
        <v>4253.04</v>
      </c>
      <c r="U197" s="101"/>
      <c r="V197" s="102"/>
    </row>
    <row r="198" spans="1:22" ht="45" x14ac:dyDescent="0.25">
      <c r="A198" s="68">
        <v>190</v>
      </c>
      <c r="B198" s="104"/>
      <c r="C198" s="68"/>
      <c r="D198" s="68"/>
      <c r="E198" s="68"/>
      <c r="F198" s="68"/>
      <c r="G198" s="68"/>
      <c r="H198" s="68"/>
      <c r="I198" s="68"/>
      <c r="J198" s="68"/>
      <c r="K198" s="68"/>
      <c r="L198" s="85" t="s">
        <v>30</v>
      </c>
      <c r="M198" s="68"/>
      <c r="N198" s="68"/>
      <c r="O198" s="68"/>
      <c r="P198" s="83" t="s">
        <v>237</v>
      </c>
      <c r="Q198" s="59">
        <v>23.76</v>
      </c>
      <c r="R198" s="60" t="s">
        <v>132</v>
      </c>
      <c r="S198" s="87">
        <v>39</v>
      </c>
      <c r="T198" s="59">
        <f t="shared" si="11"/>
        <v>926.6400000000001</v>
      </c>
      <c r="U198" s="101"/>
      <c r="V198" s="102"/>
    </row>
    <row r="199" spans="1:22" x14ac:dyDescent="0.25">
      <c r="A199" s="68">
        <v>191</v>
      </c>
      <c r="B199" s="104"/>
      <c r="C199" s="68"/>
      <c r="D199" s="68"/>
      <c r="E199" s="68"/>
      <c r="F199" s="68"/>
      <c r="G199" s="68"/>
      <c r="H199" s="68"/>
      <c r="I199" s="68"/>
      <c r="J199" s="68"/>
      <c r="K199" s="68"/>
      <c r="L199" s="85" t="s">
        <v>30</v>
      </c>
      <c r="M199" s="68"/>
      <c r="N199" s="68"/>
      <c r="O199" s="68"/>
      <c r="P199" s="83" t="s">
        <v>238</v>
      </c>
      <c r="Q199" s="59">
        <v>63.599999999999994</v>
      </c>
      <c r="R199" s="60" t="s">
        <v>132</v>
      </c>
      <c r="S199" s="87">
        <v>562</v>
      </c>
      <c r="T199" s="59">
        <f t="shared" si="11"/>
        <v>35743.199999999997</v>
      </c>
      <c r="U199" s="101"/>
      <c r="V199" s="102"/>
    </row>
    <row r="200" spans="1:22" x14ac:dyDescent="0.25">
      <c r="A200" s="68">
        <v>192</v>
      </c>
      <c r="B200" s="104"/>
      <c r="C200" s="68"/>
      <c r="D200" s="68"/>
      <c r="E200" s="68"/>
      <c r="F200" s="68"/>
      <c r="G200" s="68"/>
      <c r="H200" s="68"/>
      <c r="I200" s="68"/>
      <c r="J200" s="68"/>
      <c r="K200" s="68"/>
      <c r="L200" s="85" t="s">
        <v>30</v>
      </c>
      <c r="M200" s="68"/>
      <c r="N200" s="68"/>
      <c r="O200" s="68"/>
      <c r="P200" s="83" t="s">
        <v>239</v>
      </c>
      <c r="Q200" s="59">
        <v>54.72</v>
      </c>
      <c r="R200" s="60" t="s">
        <v>132</v>
      </c>
      <c r="S200" s="93">
        <v>1879</v>
      </c>
      <c r="T200" s="59">
        <f t="shared" si="11"/>
        <v>102818.88</v>
      </c>
      <c r="U200" s="101"/>
      <c r="V200" s="102"/>
    </row>
    <row r="201" spans="1:22" x14ac:dyDescent="0.25">
      <c r="A201" s="68">
        <v>193</v>
      </c>
      <c r="B201" s="104"/>
      <c r="C201" s="68"/>
      <c r="D201" s="68"/>
      <c r="E201" s="68"/>
      <c r="F201" s="68"/>
      <c r="G201" s="68"/>
      <c r="H201" s="68"/>
      <c r="I201" s="68"/>
      <c r="J201" s="68"/>
      <c r="K201" s="68"/>
      <c r="L201" s="85" t="s">
        <v>30</v>
      </c>
      <c r="M201" s="68"/>
      <c r="N201" s="68"/>
      <c r="O201" s="68"/>
      <c r="P201" s="83" t="s">
        <v>240</v>
      </c>
      <c r="Q201" s="59">
        <v>11.04</v>
      </c>
      <c r="R201" s="60" t="s">
        <v>132</v>
      </c>
      <c r="S201" s="87">
        <v>631</v>
      </c>
      <c r="T201" s="59">
        <f t="shared" si="11"/>
        <v>6966.24</v>
      </c>
      <c r="U201" s="101"/>
      <c r="V201" s="102"/>
    </row>
    <row r="202" spans="1:22" ht="45" x14ac:dyDescent="0.25">
      <c r="A202" s="68">
        <v>194</v>
      </c>
      <c r="B202" s="104"/>
      <c r="C202" s="68"/>
      <c r="D202" s="68"/>
      <c r="E202" s="68"/>
      <c r="F202" s="68"/>
      <c r="G202" s="68"/>
      <c r="H202" s="68"/>
      <c r="I202" s="68"/>
      <c r="J202" s="68"/>
      <c r="K202" s="68"/>
      <c r="L202" s="85" t="s">
        <v>30</v>
      </c>
      <c r="M202" s="68"/>
      <c r="N202" s="68"/>
      <c r="O202" s="68"/>
      <c r="P202" s="83" t="s">
        <v>241</v>
      </c>
      <c r="Q202" s="59">
        <v>14.399999999999999</v>
      </c>
      <c r="R202" s="60" t="s">
        <v>132</v>
      </c>
      <c r="S202" s="87">
        <v>438</v>
      </c>
      <c r="T202" s="59">
        <f t="shared" si="11"/>
        <v>6307.2</v>
      </c>
      <c r="U202" s="101"/>
      <c r="V202" s="102"/>
    </row>
    <row r="203" spans="1:22" ht="45" x14ac:dyDescent="0.25">
      <c r="A203" s="68">
        <v>195</v>
      </c>
      <c r="B203" s="104"/>
      <c r="C203" s="68"/>
      <c r="D203" s="68"/>
      <c r="E203" s="68"/>
      <c r="F203" s="68"/>
      <c r="G203" s="68"/>
      <c r="H203" s="68"/>
      <c r="I203" s="68"/>
      <c r="J203" s="68"/>
      <c r="K203" s="68"/>
      <c r="L203" s="85" t="s">
        <v>30</v>
      </c>
      <c r="M203" s="68"/>
      <c r="N203" s="68"/>
      <c r="O203" s="68"/>
      <c r="P203" s="83" t="s">
        <v>242</v>
      </c>
      <c r="Q203" s="59">
        <v>18.119999999999997</v>
      </c>
      <c r="R203" s="60" t="s">
        <v>132</v>
      </c>
      <c r="S203" s="93">
        <v>1017</v>
      </c>
      <c r="T203" s="59">
        <f t="shared" si="11"/>
        <v>18428.039999999997</v>
      </c>
      <c r="U203" s="101"/>
      <c r="V203" s="102"/>
    </row>
    <row r="204" spans="1:22" ht="45" x14ac:dyDescent="0.25">
      <c r="A204" s="68">
        <v>196</v>
      </c>
      <c r="B204" s="104"/>
      <c r="C204" s="68"/>
      <c r="D204" s="68"/>
      <c r="E204" s="68"/>
      <c r="F204" s="68"/>
      <c r="G204" s="68"/>
      <c r="H204" s="68"/>
      <c r="I204" s="68"/>
      <c r="J204" s="68"/>
      <c r="K204" s="68"/>
      <c r="L204" s="85" t="s">
        <v>30</v>
      </c>
      <c r="M204" s="68"/>
      <c r="N204" s="68"/>
      <c r="O204" s="68"/>
      <c r="P204" s="83" t="s">
        <v>243</v>
      </c>
      <c r="Q204" s="59">
        <v>35.4</v>
      </c>
      <c r="R204" s="60" t="s">
        <v>132</v>
      </c>
      <c r="S204" s="87">
        <v>594</v>
      </c>
      <c r="T204" s="59">
        <f t="shared" si="11"/>
        <v>21027.599999999999</v>
      </c>
      <c r="U204" s="101"/>
      <c r="V204" s="102"/>
    </row>
    <row r="205" spans="1:22" ht="30" x14ac:dyDescent="0.25">
      <c r="A205" s="68">
        <v>197</v>
      </c>
      <c r="B205" s="104"/>
      <c r="C205" s="68"/>
      <c r="D205" s="68"/>
      <c r="E205" s="68"/>
      <c r="F205" s="68"/>
      <c r="G205" s="68"/>
      <c r="H205" s="68"/>
      <c r="I205" s="68"/>
      <c r="J205" s="68"/>
      <c r="K205" s="68"/>
      <c r="L205" s="85" t="s">
        <v>30</v>
      </c>
      <c r="M205" s="68"/>
      <c r="N205" s="68"/>
      <c r="O205" s="68"/>
      <c r="P205" s="83" t="s">
        <v>244</v>
      </c>
      <c r="Q205" s="59">
        <v>57.24</v>
      </c>
      <c r="R205" s="60" t="s">
        <v>132</v>
      </c>
      <c r="S205" s="87">
        <v>245</v>
      </c>
      <c r="T205" s="59">
        <f t="shared" si="11"/>
        <v>14023.800000000001</v>
      </c>
      <c r="U205" s="101"/>
      <c r="V205" s="102"/>
    </row>
    <row r="206" spans="1:22" ht="30" x14ac:dyDescent="0.25">
      <c r="A206" s="68">
        <v>198</v>
      </c>
      <c r="B206" s="104"/>
      <c r="C206" s="68"/>
      <c r="D206" s="68"/>
      <c r="E206" s="68"/>
      <c r="F206" s="68"/>
      <c r="G206" s="68"/>
      <c r="H206" s="68"/>
      <c r="I206" s="68"/>
      <c r="J206" s="68"/>
      <c r="K206" s="68"/>
      <c r="L206" s="85" t="s">
        <v>30</v>
      </c>
      <c r="M206" s="68"/>
      <c r="N206" s="68"/>
      <c r="O206" s="68"/>
      <c r="P206" s="83" t="s">
        <v>245</v>
      </c>
      <c r="Q206" s="59">
        <v>56.4</v>
      </c>
      <c r="R206" s="60" t="s">
        <v>132</v>
      </c>
      <c r="S206" s="87">
        <v>102</v>
      </c>
      <c r="T206" s="59">
        <f t="shared" si="11"/>
        <v>5752.8</v>
      </c>
      <c r="U206" s="101"/>
      <c r="V206" s="102"/>
    </row>
    <row r="207" spans="1:22" ht="30" x14ac:dyDescent="0.25">
      <c r="A207" s="68">
        <v>199</v>
      </c>
      <c r="B207" s="104"/>
      <c r="C207" s="68"/>
      <c r="D207" s="68"/>
      <c r="E207" s="68"/>
      <c r="F207" s="68"/>
      <c r="G207" s="68"/>
      <c r="H207" s="68"/>
      <c r="I207" s="68"/>
      <c r="J207" s="68"/>
      <c r="K207" s="68"/>
      <c r="L207" s="85" t="s">
        <v>30</v>
      </c>
      <c r="M207" s="68"/>
      <c r="N207" s="68"/>
      <c r="O207" s="68"/>
      <c r="P207" s="83" t="s">
        <v>246</v>
      </c>
      <c r="Q207" s="59">
        <v>19.8</v>
      </c>
      <c r="R207" s="60" t="s">
        <v>132</v>
      </c>
      <c r="S207" s="93">
        <v>4737</v>
      </c>
      <c r="T207" s="59">
        <f t="shared" si="11"/>
        <v>93792.6</v>
      </c>
      <c r="U207" s="101"/>
      <c r="V207" s="102"/>
    </row>
    <row r="208" spans="1:22" ht="30" x14ac:dyDescent="0.25">
      <c r="A208" s="68">
        <v>200</v>
      </c>
      <c r="B208" s="104"/>
      <c r="C208" s="68"/>
      <c r="D208" s="68"/>
      <c r="E208" s="68"/>
      <c r="F208" s="68"/>
      <c r="G208" s="68"/>
      <c r="H208" s="68"/>
      <c r="I208" s="68"/>
      <c r="J208" s="68"/>
      <c r="K208" s="68"/>
      <c r="L208" s="85" t="s">
        <v>30</v>
      </c>
      <c r="M208" s="68"/>
      <c r="N208" s="68"/>
      <c r="O208" s="68"/>
      <c r="P208" s="83" t="s">
        <v>247</v>
      </c>
      <c r="Q208" s="59">
        <v>20.76</v>
      </c>
      <c r="R208" s="60" t="s">
        <v>132</v>
      </c>
      <c r="S208" s="93">
        <v>3710</v>
      </c>
      <c r="T208" s="59">
        <f t="shared" si="11"/>
        <v>77019.600000000006</v>
      </c>
      <c r="U208" s="101"/>
      <c r="V208" s="102"/>
    </row>
    <row r="209" spans="1:22" ht="30" x14ac:dyDescent="0.25">
      <c r="A209" s="68">
        <v>201</v>
      </c>
      <c r="B209" s="104"/>
      <c r="C209" s="68"/>
      <c r="D209" s="68"/>
      <c r="E209" s="68"/>
      <c r="F209" s="68"/>
      <c r="G209" s="68"/>
      <c r="H209" s="68"/>
      <c r="I209" s="68"/>
      <c r="J209" s="68"/>
      <c r="K209" s="68"/>
      <c r="L209" s="85" t="s">
        <v>30</v>
      </c>
      <c r="M209" s="68"/>
      <c r="N209" s="68"/>
      <c r="O209" s="68"/>
      <c r="P209" s="83" t="s">
        <v>248</v>
      </c>
      <c r="Q209" s="59">
        <v>25.679999999999996</v>
      </c>
      <c r="R209" s="60" t="s">
        <v>132</v>
      </c>
      <c r="S209" s="87">
        <v>210</v>
      </c>
      <c r="T209" s="59">
        <f t="shared" si="11"/>
        <v>5392.7999999999993</v>
      </c>
      <c r="U209" s="101"/>
      <c r="V209" s="102"/>
    </row>
    <row r="210" spans="1:22" ht="30" x14ac:dyDescent="0.25">
      <c r="A210" s="68">
        <v>202</v>
      </c>
      <c r="B210" s="104"/>
      <c r="C210" s="68"/>
      <c r="D210" s="68"/>
      <c r="E210" s="68"/>
      <c r="F210" s="68"/>
      <c r="G210" s="68"/>
      <c r="H210" s="68"/>
      <c r="I210" s="68"/>
      <c r="J210" s="68"/>
      <c r="K210" s="68"/>
      <c r="L210" s="85" t="s">
        <v>30</v>
      </c>
      <c r="M210" s="68"/>
      <c r="N210" s="68"/>
      <c r="O210" s="68"/>
      <c r="P210" s="83" t="s">
        <v>249</v>
      </c>
      <c r="Q210" s="59">
        <v>38.4</v>
      </c>
      <c r="R210" s="60" t="s">
        <v>132</v>
      </c>
      <c r="S210" s="93">
        <v>1010</v>
      </c>
      <c r="T210" s="59">
        <f t="shared" si="11"/>
        <v>38784</v>
      </c>
      <c r="U210" s="101"/>
      <c r="V210" s="102"/>
    </row>
    <row r="211" spans="1:22" ht="30" x14ac:dyDescent="0.25">
      <c r="A211" s="68">
        <v>203</v>
      </c>
      <c r="B211" s="104"/>
      <c r="C211" s="68"/>
      <c r="D211" s="68"/>
      <c r="E211" s="68"/>
      <c r="F211" s="68"/>
      <c r="G211" s="68"/>
      <c r="H211" s="68"/>
      <c r="I211" s="68"/>
      <c r="J211" s="68"/>
      <c r="K211" s="68"/>
      <c r="L211" s="85" t="s">
        <v>30</v>
      </c>
      <c r="M211" s="68"/>
      <c r="N211" s="68"/>
      <c r="O211" s="68"/>
      <c r="P211" s="83" t="s">
        <v>250</v>
      </c>
      <c r="Q211" s="59">
        <v>57.72</v>
      </c>
      <c r="R211" s="60" t="s">
        <v>132</v>
      </c>
      <c r="S211" s="93">
        <v>3877</v>
      </c>
      <c r="T211" s="59">
        <f t="shared" si="11"/>
        <v>223780.44</v>
      </c>
      <c r="U211" s="101"/>
      <c r="V211" s="102"/>
    </row>
    <row r="212" spans="1:22" ht="30" x14ac:dyDescent="0.25">
      <c r="A212" s="68">
        <v>204</v>
      </c>
      <c r="B212" s="104"/>
      <c r="C212" s="68"/>
      <c r="D212" s="68"/>
      <c r="E212" s="68"/>
      <c r="F212" s="68"/>
      <c r="G212" s="68"/>
      <c r="H212" s="68"/>
      <c r="I212" s="68"/>
      <c r="J212" s="68"/>
      <c r="K212" s="68"/>
      <c r="L212" s="85" t="s">
        <v>30</v>
      </c>
      <c r="M212" s="68"/>
      <c r="N212" s="68"/>
      <c r="O212" s="68"/>
      <c r="P212" s="83" t="s">
        <v>251</v>
      </c>
      <c r="Q212" s="59">
        <v>26.16</v>
      </c>
      <c r="R212" s="60" t="s">
        <v>132</v>
      </c>
      <c r="S212" s="87">
        <v>430</v>
      </c>
      <c r="T212" s="59">
        <f t="shared" si="11"/>
        <v>11248.8</v>
      </c>
      <c r="U212" s="101"/>
      <c r="V212" s="102"/>
    </row>
    <row r="213" spans="1:22" ht="45" x14ac:dyDescent="0.25">
      <c r="A213" s="68">
        <v>205</v>
      </c>
      <c r="B213" s="104"/>
      <c r="C213" s="68"/>
      <c r="D213" s="68"/>
      <c r="E213" s="68"/>
      <c r="F213" s="68"/>
      <c r="G213" s="68"/>
      <c r="H213" s="68"/>
      <c r="I213" s="68"/>
      <c r="J213" s="68"/>
      <c r="K213" s="68"/>
      <c r="L213" s="85" t="s">
        <v>30</v>
      </c>
      <c r="M213" s="68"/>
      <c r="N213" s="68"/>
      <c r="O213" s="68"/>
      <c r="P213" s="83" t="s">
        <v>252</v>
      </c>
      <c r="Q213" s="59">
        <v>294.83999999999997</v>
      </c>
      <c r="R213" s="60" t="s">
        <v>132</v>
      </c>
      <c r="S213" s="87">
        <v>123</v>
      </c>
      <c r="T213" s="59">
        <f t="shared" si="11"/>
        <v>36265.32</v>
      </c>
      <c r="U213" s="101"/>
      <c r="V213" s="102"/>
    </row>
    <row r="214" spans="1:22" x14ac:dyDescent="0.25">
      <c r="A214" s="68">
        <v>206</v>
      </c>
      <c r="B214" s="104"/>
      <c r="C214" s="68"/>
      <c r="D214" s="68"/>
      <c r="E214" s="68"/>
      <c r="F214" s="68"/>
      <c r="G214" s="68"/>
      <c r="H214" s="68"/>
      <c r="I214" s="68"/>
      <c r="J214" s="68"/>
      <c r="K214" s="68"/>
      <c r="L214" s="85" t="s">
        <v>30</v>
      </c>
      <c r="M214" s="68"/>
      <c r="N214" s="68"/>
      <c r="O214" s="68"/>
      <c r="P214" s="83" t="s">
        <v>253</v>
      </c>
      <c r="Q214" s="59">
        <v>122.39999999999999</v>
      </c>
      <c r="R214" s="60" t="s">
        <v>132</v>
      </c>
      <c r="S214" s="87">
        <v>10</v>
      </c>
      <c r="T214" s="59">
        <f t="shared" si="11"/>
        <v>1224</v>
      </c>
      <c r="U214" s="101"/>
      <c r="V214" s="102"/>
    </row>
    <row r="215" spans="1:22" ht="30" x14ac:dyDescent="0.25">
      <c r="A215" s="68">
        <v>207</v>
      </c>
      <c r="B215" s="104"/>
      <c r="C215" s="68"/>
      <c r="D215" s="68"/>
      <c r="E215" s="68"/>
      <c r="F215" s="68"/>
      <c r="G215" s="68"/>
      <c r="H215" s="68"/>
      <c r="I215" s="68"/>
      <c r="J215" s="68"/>
      <c r="K215" s="68"/>
      <c r="L215" s="85" t="s">
        <v>30</v>
      </c>
      <c r="M215" s="68"/>
      <c r="N215" s="68"/>
      <c r="O215" s="68"/>
      <c r="P215" s="83" t="s">
        <v>254</v>
      </c>
      <c r="Q215" s="59">
        <v>88.44</v>
      </c>
      <c r="R215" s="60" t="s">
        <v>132</v>
      </c>
      <c r="S215" s="87">
        <v>232</v>
      </c>
      <c r="T215" s="59">
        <f t="shared" si="11"/>
        <v>20518.079999999998</v>
      </c>
      <c r="U215" s="101"/>
      <c r="V215" s="102"/>
    </row>
    <row r="216" spans="1:22" ht="30" x14ac:dyDescent="0.25">
      <c r="A216" s="68">
        <v>208</v>
      </c>
      <c r="B216" s="104"/>
      <c r="C216" s="68"/>
      <c r="D216" s="68"/>
      <c r="E216" s="68"/>
      <c r="F216" s="68"/>
      <c r="G216" s="68"/>
      <c r="H216" s="68"/>
      <c r="I216" s="68"/>
      <c r="J216" s="68"/>
      <c r="K216" s="68"/>
      <c r="L216" s="85" t="s">
        <v>30</v>
      </c>
      <c r="M216" s="68"/>
      <c r="N216" s="68"/>
      <c r="O216" s="68"/>
      <c r="P216" s="83" t="s">
        <v>255</v>
      </c>
      <c r="Q216" s="59">
        <v>102.6</v>
      </c>
      <c r="R216" s="60" t="s">
        <v>132</v>
      </c>
      <c r="S216" s="87">
        <v>25</v>
      </c>
      <c r="T216" s="59">
        <f t="shared" si="11"/>
        <v>2565</v>
      </c>
      <c r="U216" s="101"/>
      <c r="V216" s="102"/>
    </row>
    <row r="217" spans="1:22" ht="30" x14ac:dyDescent="0.25">
      <c r="A217" s="68">
        <v>209</v>
      </c>
      <c r="B217" s="105"/>
      <c r="C217" s="68"/>
      <c r="D217" s="68"/>
      <c r="E217" s="68"/>
      <c r="F217" s="68"/>
      <c r="G217" s="68"/>
      <c r="H217" s="68"/>
      <c r="I217" s="68"/>
      <c r="J217" s="68"/>
      <c r="K217" s="68"/>
      <c r="L217" s="85" t="s">
        <v>30</v>
      </c>
      <c r="M217" s="68"/>
      <c r="N217" s="68"/>
      <c r="O217" s="68"/>
      <c r="P217" s="83" t="s">
        <v>256</v>
      </c>
      <c r="Q217" s="59">
        <v>119.03999999999999</v>
      </c>
      <c r="R217" s="60" t="s">
        <v>132</v>
      </c>
      <c r="S217" s="87">
        <v>230</v>
      </c>
      <c r="T217" s="59">
        <f t="shared" si="11"/>
        <v>27379.199999999997</v>
      </c>
      <c r="U217" s="101"/>
      <c r="V217" s="102"/>
    </row>
    <row r="218" spans="1:22" ht="30" x14ac:dyDescent="0.25">
      <c r="A218" s="68">
        <v>210</v>
      </c>
      <c r="B218" s="88">
        <v>44823</v>
      </c>
      <c r="C218" s="68"/>
      <c r="D218" s="68"/>
      <c r="E218" s="68"/>
      <c r="F218" s="68"/>
      <c r="G218" s="68"/>
      <c r="H218" s="68"/>
      <c r="I218" s="68"/>
      <c r="J218" s="68"/>
      <c r="K218" s="68"/>
      <c r="L218" s="85" t="s">
        <v>30</v>
      </c>
      <c r="M218" s="68"/>
      <c r="N218" s="68"/>
      <c r="O218" s="68"/>
      <c r="P218" s="83" t="s">
        <v>259</v>
      </c>
      <c r="Q218" s="59">
        <v>18547.919999999998</v>
      </c>
      <c r="R218" s="60" t="s">
        <v>132</v>
      </c>
      <c r="S218" s="94">
        <v>2</v>
      </c>
      <c r="T218" s="59">
        <f>Q218*S218</f>
        <v>37095.839999999997</v>
      </c>
      <c r="U218" s="86" t="s">
        <v>185</v>
      </c>
      <c r="V218" s="86" t="s">
        <v>186</v>
      </c>
    </row>
    <row r="219" spans="1:22" ht="45" x14ac:dyDescent="0.25">
      <c r="A219" s="68">
        <v>211</v>
      </c>
      <c r="B219" s="103">
        <v>44825</v>
      </c>
      <c r="C219" s="68"/>
      <c r="D219" s="68"/>
      <c r="E219" s="68"/>
      <c r="F219" s="68"/>
      <c r="G219" s="68"/>
      <c r="H219" s="68"/>
      <c r="I219" s="68"/>
      <c r="J219" s="68"/>
      <c r="K219" s="68"/>
      <c r="L219" s="85" t="s">
        <v>30</v>
      </c>
      <c r="M219" s="68"/>
      <c r="N219" s="68"/>
      <c r="O219" s="68"/>
      <c r="P219" s="83" t="s">
        <v>260</v>
      </c>
      <c r="Q219" s="59">
        <v>34348.799999999996</v>
      </c>
      <c r="R219" s="60" t="s">
        <v>132</v>
      </c>
      <c r="S219" s="87">
        <v>2</v>
      </c>
      <c r="T219" s="59">
        <f>Q219*S219</f>
        <v>68697.599999999991</v>
      </c>
      <c r="U219" s="106" t="s">
        <v>262</v>
      </c>
      <c r="V219" s="102" t="s">
        <v>263</v>
      </c>
    </row>
    <row r="220" spans="1:22" ht="30" x14ac:dyDescent="0.25">
      <c r="A220" s="68">
        <v>212</v>
      </c>
      <c r="B220" s="105"/>
      <c r="C220" s="68"/>
      <c r="D220" s="68"/>
      <c r="E220" s="68"/>
      <c r="F220" s="68"/>
      <c r="G220" s="68"/>
      <c r="H220" s="68"/>
      <c r="I220" s="68"/>
      <c r="J220" s="68"/>
      <c r="K220" s="68"/>
      <c r="L220" s="85" t="s">
        <v>30</v>
      </c>
      <c r="M220" s="68"/>
      <c r="N220" s="68"/>
      <c r="O220" s="68"/>
      <c r="P220" s="83" t="s">
        <v>261</v>
      </c>
      <c r="Q220" s="59">
        <v>9704.4</v>
      </c>
      <c r="R220" s="60" t="s">
        <v>132</v>
      </c>
      <c r="S220" s="87">
        <v>10</v>
      </c>
      <c r="T220" s="59">
        <f>Q220*S220</f>
        <v>97044</v>
      </c>
      <c r="U220" s="107"/>
      <c r="V220" s="102"/>
    </row>
    <row r="224" spans="1:22" x14ac:dyDescent="0.25">
      <c r="P224" s="57"/>
    </row>
    <row r="225" spans="16:16" x14ac:dyDescent="0.25">
      <c r="P225" s="57"/>
    </row>
    <row r="226" spans="16:16" x14ac:dyDescent="0.25">
      <c r="P226" s="56"/>
    </row>
    <row r="227" spans="16:16" x14ac:dyDescent="0.25">
      <c r="P227" s="56"/>
    </row>
    <row r="228" spans="16:16" x14ac:dyDescent="0.25">
      <c r="P228" s="56"/>
    </row>
    <row r="229" spans="16:16" x14ac:dyDescent="0.25">
      <c r="P229" s="56"/>
    </row>
    <row r="230" spans="16:16" x14ac:dyDescent="0.25">
      <c r="P230" s="56"/>
    </row>
    <row r="231" spans="16:16" x14ac:dyDescent="0.25">
      <c r="P231" s="56"/>
    </row>
    <row r="232" spans="16:16" x14ac:dyDescent="0.25">
      <c r="P232" s="56"/>
    </row>
    <row r="233" spans="16:16" x14ac:dyDescent="0.25">
      <c r="P233" s="56"/>
    </row>
    <row r="234" spans="16:16" x14ac:dyDescent="0.25">
      <c r="P234" s="56"/>
    </row>
    <row r="235" spans="16:16" x14ac:dyDescent="0.25">
      <c r="P235" s="56"/>
    </row>
    <row r="236" spans="16:16" x14ac:dyDescent="0.25">
      <c r="P236" s="56"/>
    </row>
    <row r="237" spans="16:16" x14ac:dyDescent="0.25">
      <c r="P237" s="56"/>
    </row>
    <row r="238" spans="16:16" x14ac:dyDescent="0.25">
      <c r="P238" s="56"/>
    </row>
    <row r="239" spans="16:16" x14ac:dyDescent="0.25">
      <c r="P239" s="56"/>
    </row>
    <row r="240" spans="16:16" x14ac:dyDescent="0.25">
      <c r="P240" s="56"/>
    </row>
    <row r="241" spans="16:16" x14ac:dyDescent="0.25">
      <c r="P241" s="56"/>
    </row>
    <row r="242" spans="16:16" x14ac:dyDescent="0.25">
      <c r="P242" s="56"/>
    </row>
    <row r="243" spans="16:16" x14ac:dyDescent="0.25">
      <c r="P243" s="56"/>
    </row>
    <row r="244" spans="16:16" x14ac:dyDescent="0.25">
      <c r="P244" s="56"/>
    </row>
    <row r="245" spans="16:16" x14ac:dyDescent="0.25">
      <c r="P245" s="56"/>
    </row>
    <row r="246" spans="16:16" x14ac:dyDescent="0.25">
      <c r="P246" s="56"/>
    </row>
    <row r="247" spans="16:16" x14ac:dyDescent="0.25">
      <c r="P247" s="56"/>
    </row>
    <row r="248" spans="16:16" x14ac:dyDescent="0.25">
      <c r="P248" s="56"/>
    </row>
    <row r="249" spans="16:16" x14ac:dyDescent="0.25">
      <c r="P249" s="56"/>
    </row>
    <row r="250" spans="16:16" x14ac:dyDescent="0.25">
      <c r="P250" s="56"/>
    </row>
    <row r="251" spans="16:16" x14ac:dyDescent="0.25">
      <c r="P251" s="56"/>
    </row>
  </sheetData>
  <mergeCells count="53">
    <mergeCell ref="A3:A7"/>
    <mergeCell ref="B3:B7"/>
    <mergeCell ref="C3:O3"/>
    <mergeCell ref="P3:P7"/>
    <mergeCell ref="Q3:Q7"/>
    <mergeCell ref="C4:M4"/>
    <mergeCell ref="N4:O4"/>
    <mergeCell ref="C5:L5"/>
    <mergeCell ref="M5:M7"/>
    <mergeCell ref="N5:N7"/>
    <mergeCell ref="O5:O7"/>
    <mergeCell ref="C6:E6"/>
    <mergeCell ref="F6:H6"/>
    <mergeCell ref="I6:J6"/>
    <mergeCell ref="K6:L6"/>
    <mergeCell ref="R3:R7"/>
    <mergeCell ref="S3:S7"/>
    <mergeCell ref="T3:T7"/>
    <mergeCell ref="U3:U7"/>
    <mergeCell ref="V3:V7"/>
    <mergeCell ref="B124:B131"/>
    <mergeCell ref="U124:U131"/>
    <mergeCell ref="V124:V131"/>
    <mergeCell ref="V113:V120"/>
    <mergeCell ref="U113:U120"/>
    <mergeCell ref="B113:B120"/>
    <mergeCell ref="V121:V123"/>
    <mergeCell ref="U121:U123"/>
    <mergeCell ref="B121:B123"/>
    <mergeCell ref="U132:U144"/>
    <mergeCell ref="V132:V144"/>
    <mergeCell ref="B132:B144"/>
    <mergeCell ref="U145:U148"/>
    <mergeCell ref="V145:V148"/>
    <mergeCell ref="B145:B148"/>
    <mergeCell ref="U149:U169"/>
    <mergeCell ref="V149:V169"/>
    <mergeCell ref="B149:B169"/>
    <mergeCell ref="U170:U174"/>
    <mergeCell ref="V170:V174"/>
    <mergeCell ref="B170:B174"/>
    <mergeCell ref="U175:U188"/>
    <mergeCell ref="V175:V188"/>
    <mergeCell ref="B175:B188"/>
    <mergeCell ref="U189:U190"/>
    <mergeCell ref="V189:V190"/>
    <mergeCell ref="B189:B190"/>
    <mergeCell ref="U191:U217"/>
    <mergeCell ref="V191:V217"/>
    <mergeCell ref="B191:B217"/>
    <mergeCell ref="U219:U220"/>
    <mergeCell ref="V219:V220"/>
    <mergeCell ref="B219:B220"/>
  </mergeCells>
  <pageMargins left="0.7" right="0.7" top="0.75" bottom="0.75" header="0.511811023622047" footer="0.511811023622047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2"/>
  <sheetViews>
    <sheetView zoomScale="75" zoomScaleNormal="75" workbookViewId="0">
      <selection activeCell="G23" sqref="G23"/>
    </sheetView>
  </sheetViews>
  <sheetFormatPr defaultColWidth="10.6640625" defaultRowHeight="11.25" x14ac:dyDescent="0.2"/>
  <cols>
    <col min="3" max="4" width="11.1640625" customWidth="1"/>
    <col min="5" max="5" width="11.5" customWidth="1"/>
    <col min="6" max="6" width="12" customWidth="1"/>
    <col min="7" max="7" width="15.1640625" customWidth="1"/>
    <col min="8" max="8" width="11.5" customWidth="1"/>
    <col min="9" max="9" width="11.1640625" customWidth="1"/>
    <col min="10" max="10" width="13" customWidth="1"/>
    <col min="11" max="11" width="11.1640625" customWidth="1"/>
    <col min="12" max="12" width="16" customWidth="1"/>
    <col min="13" max="15" width="11.1640625" customWidth="1"/>
    <col min="16" max="16" width="37.5" customWidth="1"/>
    <col min="17" max="17" width="11.1640625" style="26" customWidth="1"/>
    <col min="19" max="19" width="11.1640625" style="27" customWidth="1"/>
    <col min="20" max="20" width="11.1640625" style="26" customWidth="1"/>
    <col min="21" max="21" width="28.5" customWidth="1"/>
    <col min="22" max="22" width="52.6640625" customWidth="1"/>
  </cols>
  <sheetData>
    <row r="2" spans="1:22" x14ac:dyDescent="0.2">
      <c r="B2" s="28">
        <v>6775</v>
      </c>
      <c r="C2" s="28">
        <f t="shared" ref="C2:C9" si="0">B2*1.2</f>
        <v>8130</v>
      </c>
      <c r="D2" s="29">
        <v>10</v>
      </c>
    </row>
    <row r="3" spans="1:22" x14ac:dyDescent="0.2">
      <c r="B3" s="28">
        <v>10858.33</v>
      </c>
      <c r="C3" s="28">
        <f t="shared" si="0"/>
        <v>13029.995999999999</v>
      </c>
      <c r="D3" s="29">
        <v>22</v>
      </c>
    </row>
    <row r="4" spans="1:22" x14ac:dyDescent="0.2">
      <c r="B4" s="28">
        <v>3616.67</v>
      </c>
      <c r="C4" s="28">
        <f t="shared" si="0"/>
        <v>4340.0039999999999</v>
      </c>
      <c r="D4" s="29">
        <v>10</v>
      </c>
    </row>
    <row r="5" spans="1:22" x14ac:dyDescent="0.2">
      <c r="B5" s="28">
        <v>6166.67</v>
      </c>
      <c r="C5" s="28">
        <f t="shared" si="0"/>
        <v>7400.0039999999999</v>
      </c>
      <c r="D5" s="29">
        <v>20</v>
      </c>
    </row>
    <row r="6" spans="1:22" x14ac:dyDescent="0.2">
      <c r="B6" s="28">
        <v>10991.67</v>
      </c>
      <c r="C6" s="28">
        <f t="shared" si="0"/>
        <v>13190.003999999999</v>
      </c>
      <c r="D6" s="29">
        <v>4</v>
      </c>
    </row>
    <row r="7" spans="1:22" x14ac:dyDescent="0.2">
      <c r="B7" s="28">
        <v>7375</v>
      </c>
      <c r="C7" s="28">
        <f t="shared" si="0"/>
        <v>8850</v>
      </c>
      <c r="D7" s="29">
        <v>2</v>
      </c>
    </row>
    <row r="8" spans="1:22" x14ac:dyDescent="0.2">
      <c r="B8" s="28">
        <v>6933.33</v>
      </c>
      <c r="C8" s="28">
        <f t="shared" si="0"/>
        <v>8319.9959999999992</v>
      </c>
      <c r="D8" s="29">
        <v>8</v>
      </c>
    </row>
    <row r="9" spans="1:22" ht="38.25" x14ac:dyDescent="0.2">
      <c r="A9" s="30"/>
      <c r="B9" s="31">
        <v>44652</v>
      </c>
      <c r="C9" s="31">
        <f t="shared" si="0"/>
        <v>53582.400000000001</v>
      </c>
      <c r="D9" s="32">
        <v>4</v>
      </c>
      <c r="E9" s="30"/>
      <c r="F9" s="30"/>
      <c r="G9" s="140" t="s">
        <v>116</v>
      </c>
      <c r="H9" s="30"/>
      <c r="I9" s="30"/>
      <c r="J9" s="30"/>
      <c r="K9" s="30"/>
      <c r="L9" s="30"/>
      <c r="M9" s="30"/>
      <c r="N9" s="30"/>
      <c r="O9" s="30"/>
      <c r="P9" s="33" t="s">
        <v>117</v>
      </c>
      <c r="Q9" s="30">
        <v>71350</v>
      </c>
      <c r="R9" s="30"/>
      <c r="S9" s="30">
        <v>10</v>
      </c>
      <c r="T9" s="34">
        <v>713500</v>
      </c>
      <c r="U9" s="30"/>
      <c r="V9" s="35" t="s">
        <v>118</v>
      </c>
    </row>
    <row r="10" spans="1:22" ht="38.25" x14ac:dyDescent="0.2">
      <c r="A10" s="30">
        <v>2</v>
      </c>
      <c r="B10" s="36">
        <v>44652</v>
      </c>
      <c r="C10" s="30"/>
      <c r="D10" s="30"/>
      <c r="E10" s="30"/>
      <c r="F10" s="30"/>
      <c r="G10" s="140"/>
      <c r="H10" s="30"/>
      <c r="I10" s="30"/>
      <c r="J10" s="30"/>
      <c r="K10" s="30"/>
      <c r="L10" s="30"/>
      <c r="M10" s="30"/>
      <c r="N10" s="30"/>
      <c r="O10" s="30"/>
      <c r="P10" s="37" t="s">
        <v>119</v>
      </c>
      <c r="Q10" s="30">
        <v>100900</v>
      </c>
      <c r="R10" s="30" t="s">
        <v>32</v>
      </c>
      <c r="S10" s="30">
        <v>4</v>
      </c>
      <c r="T10" s="38">
        <v>403600</v>
      </c>
      <c r="U10" s="39"/>
      <c r="V10" s="40" t="s">
        <v>118</v>
      </c>
    </row>
    <row r="11" spans="1:22" ht="38.25" x14ac:dyDescent="0.2">
      <c r="A11" s="41">
        <v>3</v>
      </c>
      <c r="B11" s="42">
        <v>44671</v>
      </c>
      <c r="C11" s="41"/>
      <c r="D11" s="41"/>
      <c r="E11" s="41"/>
      <c r="F11" s="41"/>
      <c r="G11" s="140"/>
      <c r="H11" s="41"/>
      <c r="I11" s="41"/>
      <c r="J11" s="41"/>
      <c r="K11" s="41"/>
      <c r="L11" s="41"/>
      <c r="M11" s="41"/>
      <c r="N11" s="41"/>
      <c r="O11" s="41"/>
      <c r="P11" s="41" t="s">
        <v>120</v>
      </c>
      <c r="Q11" s="43">
        <v>26071.43</v>
      </c>
      <c r="R11" s="41" t="s">
        <v>32</v>
      </c>
      <c r="S11" s="44">
        <v>1</v>
      </c>
      <c r="T11" s="43">
        <v>26071.43</v>
      </c>
      <c r="U11" s="41" t="s">
        <v>121</v>
      </c>
      <c r="V11" s="45" t="s">
        <v>122</v>
      </c>
    </row>
    <row r="12" spans="1:22" ht="38.25" x14ac:dyDescent="0.2">
      <c r="A12" s="41">
        <v>4</v>
      </c>
      <c r="B12" s="42">
        <v>44671</v>
      </c>
      <c r="C12" s="41"/>
      <c r="D12" s="41"/>
      <c r="E12" s="41"/>
      <c r="F12" s="41"/>
      <c r="G12" s="140"/>
      <c r="H12" s="41"/>
      <c r="I12" s="41"/>
      <c r="J12" s="41"/>
      <c r="K12" s="41"/>
      <c r="L12" s="41"/>
      <c r="M12" s="41"/>
      <c r="N12" s="41"/>
      <c r="O12" s="41"/>
      <c r="P12" s="41" t="s">
        <v>123</v>
      </c>
      <c r="Q12" s="43">
        <v>1805.65</v>
      </c>
      <c r="R12" s="41" t="s">
        <v>32</v>
      </c>
      <c r="S12" s="44">
        <v>1</v>
      </c>
      <c r="T12" s="43">
        <v>1805.65</v>
      </c>
      <c r="U12" s="41" t="s">
        <v>121</v>
      </c>
      <c r="V12" s="45" t="s">
        <v>122</v>
      </c>
    </row>
  </sheetData>
  <mergeCells count="1">
    <mergeCell ref="G9:G12"/>
  </mergeCells>
  <pageMargins left="0.7" right="0.7" top="0.75" bottom="0.75" header="0.511811023622047" footer="0.511811023622047"/>
  <pageSetup paperSize="9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75" zoomScaleNormal="75" workbookViewId="0"/>
  </sheetViews>
  <sheetFormatPr defaultColWidth="10.6640625" defaultRowHeight="11.25" x14ac:dyDescent="0.2"/>
  <sheetData/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Дружляков Алексей Владимирович</dc:creator>
  <cp:lastModifiedBy>Поливанов Григорий Владимирович</cp:lastModifiedBy>
  <cp:revision>7</cp:revision>
  <dcterms:created xsi:type="dcterms:W3CDTF">2019-03-05T08:54:05Z</dcterms:created>
  <dcterms:modified xsi:type="dcterms:W3CDTF">2022-10-10T06:19:44Z</dcterms:modified>
  <dc:language>ru-RU</dc:language>
</cp:coreProperties>
</file>